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laptop\Desktop\"/>
    </mc:Choice>
  </mc:AlternateContent>
  <xr:revisionPtr revIDLastSave="0" documentId="13_ncr:1_{D07F81C1-C53A-4163-BB2D-AF4E48D69A2B}" xr6:coauthVersionLast="36" xr6:coauthVersionMax="36" xr10:uidLastSave="{00000000-0000-0000-0000-000000000000}"/>
  <bookViews>
    <workbookView xWindow="0" yWindow="0" windowWidth="20400" windowHeight="7755" xr2:uid="{00000000-000D-0000-FFFF-FFFF00000000}"/>
  </bookViews>
  <sheets>
    <sheet name="آزمایشات بسته سلامت" sheetId="5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5" l="1"/>
  <c r="K33" i="5"/>
  <c r="H33" i="5" s="1"/>
  <c r="E46" i="5" l="1"/>
  <c r="K46" i="5"/>
  <c r="H46" i="5" s="1"/>
  <c r="J46" i="5"/>
  <c r="E12" i="5" l="1"/>
  <c r="K12" i="5"/>
  <c r="H12" i="5" s="1"/>
  <c r="J12" i="5"/>
  <c r="K76" i="5" l="1"/>
  <c r="J76" i="5"/>
  <c r="K75" i="5"/>
  <c r="J75" i="5"/>
  <c r="E75" i="5"/>
  <c r="K74" i="5"/>
  <c r="J74" i="5"/>
  <c r="E74" i="5"/>
  <c r="K73" i="5"/>
  <c r="J73" i="5"/>
  <c r="K72" i="5"/>
  <c r="J72" i="5"/>
  <c r="K71" i="5"/>
  <c r="J71" i="5"/>
  <c r="K69" i="5"/>
  <c r="J69" i="5"/>
  <c r="K68" i="5"/>
  <c r="J68" i="5"/>
  <c r="K67" i="5"/>
  <c r="J67" i="5"/>
  <c r="E67" i="5"/>
  <c r="K66" i="5"/>
  <c r="J66" i="5"/>
  <c r="E66" i="5"/>
  <c r="K65" i="5"/>
  <c r="J65" i="5"/>
  <c r="E65" i="5"/>
  <c r="K64" i="5"/>
  <c r="J64" i="5"/>
  <c r="E64" i="5"/>
  <c r="K63" i="5"/>
  <c r="J63" i="5"/>
  <c r="E63" i="5"/>
  <c r="K62" i="5"/>
  <c r="J62" i="5"/>
  <c r="E62" i="5"/>
  <c r="K61" i="5"/>
  <c r="J61" i="5"/>
  <c r="K60" i="5"/>
  <c r="J60" i="5"/>
  <c r="K58" i="5"/>
  <c r="J58" i="5"/>
  <c r="E58" i="5"/>
  <c r="K57" i="5"/>
  <c r="J57" i="5"/>
  <c r="K56" i="5"/>
  <c r="J56" i="5"/>
  <c r="E56" i="5"/>
  <c r="K55" i="5"/>
  <c r="J55" i="5"/>
  <c r="K54" i="5"/>
  <c r="J54" i="5"/>
  <c r="K53" i="5"/>
  <c r="J53" i="5"/>
  <c r="K52" i="5"/>
  <c r="J52" i="5"/>
  <c r="K51" i="5"/>
  <c r="J51" i="5"/>
  <c r="K50" i="5"/>
  <c r="J50" i="5"/>
  <c r="K49" i="5"/>
  <c r="J49" i="5"/>
  <c r="K48" i="5"/>
  <c r="J48" i="5"/>
  <c r="K47" i="5"/>
  <c r="J47" i="5"/>
  <c r="K45" i="5"/>
  <c r="J45" i="5"/>
  <c r="K44" i="5"/>
  <c r="J44" i="5"/>
  <c r="K43" i="5"/>
  <c r="J43" i="5"/>
  <c r="K42" i="5"/>
  <c r="J42" i="5"/>
  <c r="K41" i="5"/>
  <c r="J41" i="5"/>
  <c r="K40" i="5"/>
  <c r="J40" i="5"/>
  <c r="K39" i="5"/>
  <c r="J39" i="5"/>
  <c r="K38" i="5"/>
  <c r="J38" i="5"/>
  <c r="K37" i="5"/>
  <c r="J37" i="5"/>
  <c r="K36" i="5"/>
  <c r="J36" i="5"/>
  <c r="K35" i="5"/>
  <c r="J35" i="5"/>
  <c r="K34" i="5"/>
  <c r="J34" i="5"/>
  <c r="K32" i="5"/>
  <c r="J32" i="5"/>
  <c r="K31" i="5"/>
  <c r="J31" i="5"/>
  <c r="K30" i="5"/>
  <c r="J30" i="5"/>
  <c r="K29" i="5"/>
  <c r="J29" i="5"/>
  <c r="K28" i="5"/>
  <c r="J28" i="5"/>
  <c r="K27" i="5"/>
  <c r="J27" i="5"/>
  <c r="K26" i="5"/>
  <c r="J26" i="5"/>
  <c r="K25" i="5"/>
  <c r="J25" i="5"/>
  <c r="K24" i="5"/>
  <c r="J24" i="5"/>
  <c r="K23" i="5"/>
  <c r="J23" i="5"/>
  <c r="K22" i="5"/>
  <c r="J22" i="5"/>
  <c r="K21" i="5"/>
  <c r="J21" i="5"/>
  <c r="K20" i="5"/>
  <c r="J20" i="5"/>
  <c r="K19" i="5"/>
  <c r="J19" i="5"/>
  <c r="K18" i="5"/>
  <c r="J18" i="5"/>
  <c r="K17" i="5"/>
  <c r="J17" i="5"/>
  <c r="K16" i="5"/>
  <c r="J16" i="5"/>
  <c r="K15" i="5"/>
  <c r="J15" i="5"/>
  <c r="K14" i="5"/>
  <c r="J14" i="5"/>
  <c r="K13" i="5"/>
  <c r="J13" i="5"/>
  <c r="K11" i="5"/>
  <c r="J11" i="5"/>
  <c r="K10" i="5"/>
  <c r="J10" i="5"/>
  <c r="K9" i="5"/>
  <c r="J9" i="5"/>
  <c r="K8" i="5"/>
  <c r="J8" i="5"/>
  <c r="K7" i="5"/>
  <c r="J7" i="5"/>
  <c r="K6" i="5"/>
  <c r="J6" i="5"/>
  <c r="K5" i="5"/>
  <c r="J5" i="5"/>
  <c r="H20" i="5" l="1"/>
  <c r="H24" i="5"/>
  <c r="H34" i="5"/>
  <c r="H35" i="5"/>
  <c r="H47" i="5"/>
  <c r="H49" i="5"/>
  <c r="H50" i="5"/>
  <c r="H54" i="5"/>
  <c r="H60" i="5"/>
  <c r="H73" i="5"/>
  <c r="H11" i="5"/>
  <c r="H16" i="5"/>
  <c r="H18" i="5"/>
  <c r="H19" i="5"/>
  <c r="H37" i="5"/>
  <c r="H38" i="5"/>
  <c r="H39" i="5"/>
  <c r="H75" i="5"/>
  <c r="H7" i="5"/>
  <c r="H9" i="5"/>
  <c r="H10" i="5"/>
  <c r="H26" i="5"/>
  <c r="H30" i="5"/>
  <c r="H31" i="5"/>
  <c r="H41" i="5"/>
  <c r="H42" i="5"/>
  <c r="H43" i="5"/>
  <c r="H5" i="5"/>
  <c r="H6" i="5"/>
  <c r="H14" i="5"/>
  <c r="H15" i="5"/>
  <c r="H22" i="5"/>
  <c r="H23" i="5"/>
  <c r="H28" i="5"/>
  <c r="H32" i="5"/>
  <c r="H36" i="5"/>
  <c r="H40" i="5"/>
  <c r="H44" i="5"/>
  <c r="H45" i="5"/>
  <c r="H52" i="5"/>
  <c r="H53" i="5"/>
  <c r="H55" i="5"/>
  <c r="H56" i="5"/>
  <c r="H58" i="5"/>
  <c r="H62" i="5"/>
  <c r="H64" i="5"/>
  <c r="H66" i="5"/>
  <c r="H74" i="5"/>
  <c r="H8" i="5"/>
  <c r="H13" i="5"/>
  <c r="H17" i="5"/>
  <c r="H21" i="5"/>
  <c r="H25" i="5"/>
  <c r="H27" i="5"/>
  <c r="H29" i="5"/>
  <c r="H48" i="5"/>
  <c r="H51" i="5"/>
  <c r="H57" i="5"/>
  <c r="H61" i="5"/>
  <c r="H63" i="5"/>
  <c r="H65" i="5"/>
  <c r="H67" i="5"/>
  <c r="H72" i="5"/>
  <c r="H69" i="5" l="1"/>
  <c r="H70" i="5" s="1"/>
  <c r="E70" i="5" s="1"/>
  <c r="H78" i="5"/>
  <c r="H82" i="5"/>
  <c r="H84" i="5"/>
  <c r="H86" i="5"/>
  <c r="H80" i="5"/>
</calcChain>
</file>

<file path=xl/sharedStrings.xml><?xml version="1.0" encoding="utf-8"?>
<sst xmlns="http://schemas.openxmlformats.org/spreadsheetml/2006/main" count="86" uniqueCount="78">
  <si>
    <t>کد ملی </t>
  </si>
  <si>
    <t>شرح کد</t>
  </si>
  <si>
    <t>ارزش نسبی</t>
  </si>
  <si>
    <t>جزء حرفه ای</t>
  </si>
  <si>
    <t>جزء فنی</t>
  </si>
  <si>
    <t>B.group</t>
  </si>
  <si>
    <t>FBS</t>
  </si>
  <si>
    <t>2HPP</t>
  </si>
  <si>
    <t>GTT</t>
  </si>
  <si>
    <t>B.U.N</t>
  </si>
  <si>
    <t>Creat</t>
  </si>
  <si>
    <t>U/A</t>
  </si>
  <si>
    <t>T.G</t>
  </si>
  <si>
    <t>Chol</t>
  </si>
  <si>
    <t>HDL</t>
  </si>
  <si>
    <t>LDL</t>
  </si>
  <si>
    <t>Na</t>
  </si>
  <si>
    <t>K</t>
  </si>
  <si>
    <t>Ca</t>
  </si>
  <si>
    <t>Phos</t>
  </si>
  <si>
    <t>(SGOT(AST</t>
  </si>
  <si>
    <t>(AST)SGPT</t>
  </si>
  <si>
    <t>فسفاتاز قلیایی(ALP)</t>
  </si>
  <si>
    <t xml:space="preserve"> (TIBC)</t>
  </si>
  <si>
    <t>Albumin</t>
  </si>
  <si>
    <t>Fe</t>
  </si>
  <si>
    <t>(HbA1C)</t>
  </si>
  <si>
    <t xml:space="preserve">  CBC   </t>
  </si>
  <si>
    <t>Hb</t>
  </si>
  <si>
    <t>HCT</t>
  </si>
  <si>
    <t>Retic</t>
  </si>
  <si>
    <t>Hb A2</t>
  </si>
  <si>
    <t>ESR</t>
  </si>
  <si>
    <r>
      <t>‏</t>
    </r>
    <r>
      <rPr>
        <sz val="9"/>
        <color indexed="8"/>
        <rFont val="Tahoma"/>
        <family val="2"/>
      </rPr>
      <t>T4</t>
    </r>
  </si>
  <si>
    <t>TSH</t>
  </si>
  <si>
    <t>Beta-HCG با تیتراژ حداقل با سه رقت</t>
  </si>
  <si>
    <t>HBSAg به روش الایزا</t>
  </si>
  <si>
    <t>Anti-HBs به روش الایزا</t>
  </si>
  <si>
    <t>HTLV-I به روش الایزا</t>
  </si>
  <si>
    <t>HTLV-II به روش الایزا</t>
  </si>
  <si>
    <t>Anti-HCV به روش الایزا</t>
  </si>
  <si>
    <t>OP</t>
  </si>
  <si>
    <t>OB</t>
  </si>
  <si>
    <t xml:space="preserve">پذیرش بیمار </t>
  </si>
  <si>
    <t>خونگیری وریدی از کودکان زیر 5 سال</t>
  </si>
  <si>
    <t>تست تشخیص سیفلیس مانند VDRL,RPR</t>
  </si>
  <si>
    <t>Wright</t>
  </si>
  <si>
    <t>Widal</t>
  </si>
  <si>
    <t>کامل ادرار با استفاده از نوار ادراری یا قرصهای دارویی برای تعیین بیلیروبین، قند، هموگلوبین، کتونها، لوکوسیتها، نیتریت، PH وزن مخصوص، اوروبیلینوژن و غیره به صورت ماکروسکوپی بدون استفاده از دستگاه همراه با مشاهده میکروسکوپی</t>
  </si>
  <si>
    <t>uric-Acid</t>
  </si>
  <si>
    <t>T . Bili</t>
  </si>
  <si>
    <t>Beta HCG</t>
  </si>
  <si>
    <t>رادیو گرافی</t>
  </si>
  <si>
    <t>قیمت کل در سال 1401</t>
  </si>
  <si>
    <t>خونگیری بزرگسالان</t>
  </si>
  <si>
    <t>الکترو</t>
  </si>
  <si>
    <t>CBC</t>
  </si>
  <si>
    <t>VDRL</t>
  </si>
  <si>
    <t>Morphin</t>
  </si>
  <si>
    <t>Amphetamin</t>
  </si>
  <si>
    <t>Metampetamin</t>
  </si>
  <si>
    <t>T.l.Chorn</t>
  </si>
  <si>
    <t>تعرفه ازدواجی سال 1401</t>
  </si>
  <si>
    <t>ویزیت پزشک</t>
  </si>
  <si>
    <t xml:space="preserve">جمع کل </t>
  </si>
  <si>
    <t>تعرفه ازدواج داوطلب 1401</t>
  </si>
  <si>
    <t>مواد مصرفی</t>
  </si>
  <si>
    <t>آهن درمانی 1401</t>
  </si>
  <si>
    <t xml:space="preserve">مورفین 1401 </t>
  </si>
  <si>
    <t xml:space="preserve">تک نفره محضری 1401 </t>
  </si>
  <si>
    <t xml:space="preserve">تک نفره داوطلب 1401 </t>
  </si>
  <si>
    <t>مبلغ ازدوجی کامل 1401</t>
  </si>
  <si>
    <t>ICT</t>
  </si>
  <si>
    <t>HIV.Ab</t>
  </si>
  <si>
    <t>U/C</t>
  </si>
  <si>
    <t>S/C</t>
  </si>
  <si>
    <t>مبلغ فنی</t>
  </si>
  <si>
    <t>مبلغ حرفه ای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</si>
</sst>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2"/>
      <color rgb="FFFF0000"/>
      <name val="B Titr"/>
      <charset val="178"/>
    </font>
    <font>
      <sz val="10"/>
      <color theme="1"/>
      <name val="B Titr"/>
      <charset val="178"/>
    </font>
    <font>
      <sz val="12"/>
      <color theme="1"/>
      <name val="B Titr"/>
      <charset val="178"/>
    </font>
    <font>
      <sz val="9"/>
      <color theme="1"/>
      <name val="B Titr"/>
      <charset val="178"/>
    </font>
    <font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color rgb="FFFF0000"/>
      <name val="Tahoma"/>
      <family val="2"/>
    </font>
    <font>
      <sz val="9"/>
      <color rgb="FFFF0000"/>
      <name val="Tahoma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8" fillId="0" borderId="1" xfId="2" applyNumberFormat="1" applyFont="1" applyFill="1" applyBorder="1" applyAlignment="1">
      <alignment horizontal="center" wrapText="1"/>
    </xf>
    <xf numFmtId="0" fontId="9" fillId="3" borderId="1" xfId="2" applyNumberFormat="1" applyFont="1" applyFill="1" applyBorder="1" applyAlignment="1">
      <alignment horizontal="center" wrapText="1" readingOrder="2"/>
    </xf>
    <xf numFmtId="2" fontId="8" fillId="3" borderId="1" xfId="2" applyNumberFormat="1" applyFont="1" applyFill="1" applyBorder="1" applyAlignment="1">
      <alignment horizontal="center" wrapText="1"/>
    </xf>
    <xf numFmtId="0" fontId="8" fillId="3" borderId="1" xfId="2" applyFont="1" applyFill="1" applyBorder="1" applyAlignment="1">
      <alignment horizontal="center" wrapText="1"/>
    </xf>
    <xf numFmtId="0" fontId="11" fillId="0" borderId="1" xfId="2" applyNumberFormat="1" applyFont="1" applyFill="1" applyBorder="1" applyAlignment="1">
      <alignment horizontal="center" wrapText="1"/>
    </xf>
    <xf numFmtId="0" fontId="12" fillId="3" borderId="1" xfId="2" applyNumberFormat="1" applyFont="1" applyFill="1" applyBorder="1" applyAlignment="1">
      <alignment horizontal="center" wrapText="1" readingOrder="2"/>
    </xf>
    <xf numFmtId="2" fontId="11" fillId="3" borderId="1" xfId="2" applyNumberFormat="1" applyFont="1" applyFill="1" applyBorder="1" applyAlignment="1">
      <alignment horizontal="center" wrapText="1"/>
    </xf>
    <xf numFmtId="0" fontId="11" fillId="3" borderId="1" xfId="2" applyFont="1" applyFill="1" applyBorder="1" applyAlignment="1">
      <alignment horizontal="center" wrapText="1"/>
    </xf>
    <xf numFmtId="0" fontId="8" fillId="3" borderId="1" xfId="2" applyNumberFormat="1" applyFont="1" applyFill="1" applyBorder="1" applyAlignment="1">
      <alignment horizontal="center" wrapText="1"/>
    </xf>
    <xf numFmtId="0" fontId="13" fillId="3" borderId="1" xfId="1" applyFont="1" applyFill="1" applyBorder="1" applyAlignment="1">
      <alignment horizontal="center" wrapText="1" readingOrder="2"/>
    </xf>
    <xf numFmtId="0" fontId="1" fillId="0" borderId="1" xfId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1" applyBorder="1" applyAlignment="1">
      <alignment horizontal="center"/>
    </xf>
    <xf numFmtId="0" fontId="1" fillId="3" borderId="0" xfId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2" borderId="1" xfId="1" applyFont="1" applyFill="1" applyBorder="1" applyAlignment="1">
      <alignment horizontal="center" wrapText="1"/>
    </xf>
    <xf numFmtId="0" fontId="1" fillId="3" borderId="1" xfId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3" borderId="0" xfId="1" applyFont="1" applyFill="1" applyBorder="1" applyAlignment="1">
      <alignment horizontal="center" wrapText="1"/>
    </xf>
    <xf numFmtId="0" fontId="0" fillId="0" borderId="5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3" xfId="0" applyFont="1" applyBorder="1" applyAlignment="1">
      <alignment horizontal="center"/>
    </xf>
  </cellXfs>
  <cellStyles count="3">
    <cellStyle name="Normal" xfId="0" builtinId="0"/>
    <cellStyle name="Normal 2 2" xfId="2" xr:uid="{00000000-0005-0000-0000-000002000000}"/>
    <cellStyle name="Normal 3" xfId="1" xr:uid="{00000000-0005-0000-0000-000003000000}"/>
  </cellStyles>
  <dxfs count="27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K87"/>
  <sheetViews>
    <sheetView rightToLeft="1" tabSelected="1" topLeftCell="B1" workbookViewId="0">
      <selection activeCell="D36" sqref="D36"/>
    </sheetView>
  </sheetViews>
  <sheetFormatPr defaultRowHeight="15"/>
  <cols>
    <col min="4" max="4" width="37.28515625" customWidth="1"/>
    <col min="9" max="9" width="9.140625" style="31"/>
  </cols>
  <sheetData>
    <row r="4" spans="3:11" ht="30" customHeight="1">
      <c r="C4" s="2" t="s">
        <v>0</v>
      </c>
      <c r="D4" s="3" t="s">
        <v>1</v>
      </c>
      <c r="E4" s="3" t="s">
        <v>2</v>
      </c>
      <c r="F4" s="3" t="s">
        <v>3</v>
      </c>
      <c r="G4" s="4" t="s">
        <v>4</v>
      </c>
      <c r="H4" s="32" t="s">
        <v>53</v>
      </c>
      <c r="I4" s="36"/>
      <c r="J4" s="22" t="s">
        <v>77</v>
      </c>
      <c r="K4" s="19" t="s">
        <v>76</v>
      </c>
    </row>
    <row r="5" spans="3:11" ht="15" customHeight="1">
      <c r="C5" s="5">
        <v>802500</v>
      </c>
      <c r="D5" s="6" t="s">
        <v>5</v>
      </c>
      <c r="E5" s="7">
        <v>0.4</v>
      </c>
      <c r="F5" s="7">
        <v>0.17</v>
      </c>
      <c r="G5" s="8">
        <v>0.23</v>
      </c>
      <c r="H5" s="15">
        <f>K5+J5</f>
        <v>79380</v>
      </c>
      <c r="I5" s="26"/>
      <c r="J5" s="23">
        <f t="shared" ref="J5:J36" si="0">F5*149000</f>
        <v>25330</v>
      </c>
      <c r="K5" s="15">
        <f t="shared" ref="K5:K36" si="1">G5*235000</f>
        <v>54050</v>
      </c>
    </row>
    <row r="6" spans="3:11" ht="15" customHeight="1">
      <c r="C6" s="5">
        <v>800400</v>
      </c>
      <c r="D6" s="6" t="s">
        <v>6</v>
      </c>
      <c r="E6" s="7">
        <v>0.18</v>
      </c>
      <c r="F6" s="7">
        <v>0.06</v>
      </c>
      <c r="G6" s="8">
        <v>0.12</v>
      </c>
      <c r="H6" s="15">
        <f t="shared" ref="H6:H41" si="2">K6+J6</f>
        <v>37140</v>
      </c>
      <c r="I6" s="26"/>
      <c r="J6" s="23">
        <f t="shared" si="0"/>
        <v>8940</v>
      </c>
      <c r="K6" s="15">
        <f t="shared" si="1"/>
        <v>28200</v>
      </c>
    </row>
    <row r="7" spans="3:11" ht="15" customHeight="1">
      <c r="C7" s="5">
        <v>800405</v>
      </c>
      <c r="D7" s="6" t="s">
        <v>7</v>
      </c>
      <c r="E7" s="7">
        <v>0.22000000000000003</v>
      </c>
      <c r="F7" s="7">
        <v>0.08</v>
      </c>
      <c r="G7" s="8">
        <v>0.14000000000000001</v>
      </c>
      <c r="H7" s="15">
        <f t="shared" si="2"/>
        <v>44820</v>
      </c>
      <c r="I7" s="26"/>
      <c r="J7" s="23">
        <f t="shared" si="0"/>
        <v>11920</v>
      </c>
      <c r="K7" s="15">
        <f t="shared" si="1"/>
        <v>32900</v>
      </c>
    </row>
    <row r="8" spans="3:11" ht="15" customHeight="1">
      <c r="C8" s="5">
        <v>800410</v>
      </c>
      <c r="D8" s="6" t="s">
        <v>8</v>
      </c>
      <c r="E8" s="7">
        <v>0.6</v>
      </c>
      <c r="F8" s="7">
        <v>0.16</v>
      </c>
      <c r="G8" s="8">
        <v>0.44</v>
      </c>
      <c r="H8" s="15">
        <f t="shared" si="2"/>
        <v>127240</v>
      </c>
      <c r="I8" s="26"/>
      <c r="J8" s="23">
        <f t="shared" si="0"/>
        <v>23840</v>
      </c>
      <c r="K8" s="15">
        <f t="shared" si="1"/>
        <v>103400</v>
      </c>
    </row>
    <row r="9" spans="3:11" ht="15" customHeight="1">
      <c r="C9" s="5">
        <v>800415</v>
      </c>
      <c r="D9" s="6" t="s">
        <v>9</v>
      </c>
      <c r="E9" s="7">
        <v>0.16</v>
      </c>
      <c r="F9" s="7">
        <v>0.05</v>
      </c>
      <c r="G9" s="8">
        <v>0.11</v>
      </c>
      <c r="H9" s="15">
        <f t="shared" si="2"/>
        <v>33300</v>
      </c>
      <c r="I9" s="26"/>
      <c r="J9" s="23">
        <f t="shared" si="0"/>
        <v>7450</v>
      </c>
      <c r="K9" s="15">
        <f t="shared" si="1"/>
        <v>25850</v>
      </c>
    </row>
    <row r="10" spans="3:11" ht="15" customHeight="1">
      <c r="C10" s="5">
        <v>800420</v>
      </c>
      <c r="D10" s="6" t="s">
        <v>10</v>
      </c>
      <c r="E10" s="7">
        <v>0.2</v>
      </c>
      <c r="F10" s="7">
        <v>0.06</v>
      </c>
      <c r="G10" s="8">
        <v>0.14000000000000001</v>
      </c>
      <c r="H10" s="15">
        <f t="shared" si="2"/>
        <v>41840</v>
      </c>
      <c r="I10" s="26"/>
      <c r="J10" s="23">
        <f t="shared" si="0"/>
        <v>8940</v>
      </c>
      <c r="K10" s="15">
        <f t="shared" si="1"/>
        <v>32900</v>
      </c>
    </row>
    <row r="11" spans="3:11" ht="15" customHeight="1">
      <c r="C11" s="5">
        <v>800425</v>
      </c>
      <c r="D11" s="6" t="s">
        <v>11</v>
      </c>
      <c r="E11" s="7">
        <v>0.19</v>
      </c>
      <c r="F11" s="7">
        <v>0.05</v>
      </c>
      <c r="G11" s="8">
        <v>0.14000000000000001</v>
      </c>
      <c r="H11" s="15">
        <f t="shared" si="2"/>
        <v>40350</v>
      </c>
      <c r="I11" s="26"/>
      <c r="J11" s="23">
        <f t="shared" si="0"/>
        <v>7450</v>
      </c>
      <c r="K11" s="15">
        <f t="shared" si="1"/>
        <v>32900</v>
      </c>
    </row>
    <row r="12" spans="3:11" ht="15" customHeight="1">
      <c r="C12" s="5">
        <v>804000</v>
      </c>
      <c r="D12" s="6" t="s">
        <v>74</v>
      </c>
      <c r="E12" s="7">
        <f>F12+G12</f>
        <v>0.42000000000000004</v>
      </c>
      <c r="F12" s="7">
        <v>0.19</v>
      </c>
      <c r="G12" s="8">
        <v>0.23</v>
      </c>
      <c r="H12" s="15">
        <f t="shared" si="2"/>
        <v>82360</v>
      </c>
      <c r="I12" s="26"/>
      <c r="J12" s="23">
        <f t="shared" si="0"/>
        <v>28310</v>
      </c>
      <c r="K12" s="15">
        <f t="shared" si="1"/>
        <v>54050</v>
      </c>
    </row>
    <row r="13" spans="3:11" ht="15" customHeight="1">
      <c r="C13" s="5">
        <v>800430</v>
      </c>
      <c r="D13" s="6" t="s">
        <v>12</v>
      </c>
      <c r="E13" s="7">
        <v>0.27</v>
      </c>
      <c r="F13" s="7">
        <v>0.09</v>
      </c>
      <c r="G13" s="8">
        <v>0.18</v>
      </c>
      <c r="H13" s="33">
        <f t="shared" si="2"/>
        <v>55710</v>
      </c>
      <c r="I13" s="27"/>
      <c r="J13" s="23">
        <f t="shared" si="0"/>
        <v>13410</v>
      </c>
      <c r="K13" s="15">
        <f t="shared" si="1"/>
        <v>42300</v>
      </c>
    </row>
    <row r="14" spans="3:11" ht="15" customHeight="1">
      <c r="C14" s="5">
        <v>800435</v>
      </c>
      <c r="D14" s="6" t="s">
        <v>13</v>
      </c>
      <c r="E14" s="7">
        <v>0.2</v>
      </c>
      <c r="F14" s="7">
        <v>0.06</v>
      </c>
      <c r="G14" s="8">
        <v>0.14000000000000001</v>
      </c>
      <c r="H14" s="33">
        <f t="shared" si="2"/>
        <v>41840</v>
      </c>
      <c r="I14" s="27"/>
      <c r="J14" s="23">
        <f t="shared" si="0"/>
        <v>8940</v>
      </c>
      <c r="K14" s="15">
        <f t="shared" si="1"/>
        <v>32900</v>
      </c>
    </row>
    <row r="15" spans="3:11" ht="15" customHeight="1">
      <c r="C15" s="5">
        <v>800440</v>
      </c>
      <c r="D15" s="6" t="s">
        <v>14</v>
      </c>
      <c r="E15" s="7">
        <v>0.26</v>
      </c>
      <c r="F15" s="7">
        <v>0.08</v>
      </c>
      <c r="G15" s="8">
        <v>0.18</v>
      </c>
      <c r="H15" s="33">
        <f t="shared" si="2"/>
        <v>54220</v>
      </c>
      <c r="I15" s="27"/>
      <c r="J15" s="23">
        <f t="shared" si="0"/>
        <v>11920</v>
      </c>
      <c r="K15" s="15">
        <f t="shared" si="1"/>
        <v>42300</v>
      </c>
    </row>
    <row r="16" spans="3:11" ht="15" customHeight="1">
      <c r="C16" s="5">
        <v>800445</v>
      </c>
      <c r="D16" s="6" t="s">
        <v>15</v>
      </c>
      <c r="E16" s="7">
        <v>0.29000000000000004</v>
      </c>
      <c r="F16" s="7">
        <v>0.1</v>
      </c>
      <c r="G16" s="8">
        <v>0.19</v>
      </c>
      <c r="H16" s="33">
        <f t="shared" si="2"/>
        <v>59550</v>
      </c>
      <c r="I16" s="27"/>
      <c r="J16" s="23">
        <f t="shared" si="0"/>
        <v>14900</v>
      </c>
      <c r="K16" s="15">
        <f t="shared" si="1"/>
        <v>44650</v>
      </c>
    </row>
    <row r="17" spans="3:11" ht="15" customHeight="1">
      <c r="C17" s="5">
        <v>800460</v>
      </c>
      <c r="D17" s="6" t="s">
        <v>16</v>
      </c>
      <c r="E17" s="7">
        <v>0.22999999999999998</v>
      </c>
      <c r="F17" s="7">
        <v>0.08</v>
      </c>
      <c r="G17" s="8">
        <v>0.15</v>
      </c>
      <c r="H17" s="15">
        <f t="shared" si="2"/>
        <v>47170</v>
      </c>
      <c r="I17" s="26"/>
      <c r="J17" s="23">
        <f t="shared" si="0"/>
        <v>11920</v>
      </c>
      <c r="K17" s="15">
        <f t="shared" si="1"/>
        <v>35250</v>
      </c>
    </row>
    <row r="18" spans="3:11" ht="15" customHeight="1">
      <c r="C18" s="5">
        <v>800465</v>
      </c>
      <c r="D18" s="6" t="s">
        <v>17</v>
      </c>
      <c r="E18" s="7">
        <v>0.22999999999999998</v>
      </c>
      <c r="F18" s="7">
        <v>0.08</v>
      </c>
      <c r="G18" s="8">
        <v>0.15</v>
      </c>
      <c r="H18" s="15">
        <f t="shared" si="2"/>
        <v>47170</v>
      </c>
      <c r="I18" s="26"/>
      <c r="J18" s="23">
        <f t="shared" si="0"/>
        <v>11920</v>
      </c>
      <c r="K18" s="15">
        <f t="shared" si="1"/>
        <v>35250</v>
      </c>
    </row>
    <row r="19" spans="3:11" ht="15" customHeight="1">
      <c r="C19" s="5">
        <v>800485</v>
      </c>
      <c r="D19" s="6" t="s">
        <v>18</v>
      </c>
      <c r="E19" s="7">
        <v>0.25</v>
      </c>
      <c r="F19" s="7">
        <v>0.09</v>
      </c>
      <c r="G19" s="8">
        <v>0.16</v>
      </c>
      <c r="H19" s="15">
        <f t="shared" si="2"/>
        <v>51010</v>
      </c>
      <c r="I19" s="26"/>
      <c r="J19" s="23">
        <f t="shared" si="0"/>
        <v>13410</v>
      </c>
      <c r="K19" s="15">
        <f t="shared" si="1"/>
        <v>37600</v>
      </c>
    </row>
    <row r="20" spans="3:11" ht="15" customHeight="1">
      <c r="C20" s="5">
        <v>800495</v>
      </c>
      <c r="D20" s="6" t="s">
        <v>19</v>
      </c>
      <c r="E20" s="7">
        <v>0.21000000000000002</v>
      </c>
      <c r="F20" s="7">
        <v>7.0000000000000007E-2</v>
      </c>
      <c r="G20" s="8">
        <v>0.14000000000000001</v>
      </c>
      <c r="H20" s="15">
        <f t="shared" si="2"/>
        <v>43330</v>
      </c>
      <c r="I20" s="26"/>
      <c r="J20" s="23">
        <f t="shared" si="0"/>
        <v>10430.000000000002</v>
      </c>
      <c r="K20" s="15">
        <f t="shared" si="1"/>
        <v>32900</v>
      </c>
    </row>
    <row r="21" spans="3:11" ht="15" customHeight="1">
      <c r="C21" s="5">
        <v>800530</v>
      </c>
      <c r="D21" s="6" t="s">
        <v>20</v>
      </c>
      <c r="E21" s="7">
        <v>0.25</v>
      </c>
      <c r="F21" s="7">
        <v>0.09</v>
      </c>
      <c r="G21" s="8">
        <v>0.16</v>
      </c>
      <c r="H21" s="15">
        <f t="shared" si="2"/>
        <v>51010</v>
      </c>
      <c r="I21" s="26"/>
      <c r="J21" s="23">
        <f t="shared" si="0"/>
        <v>13410</v>
      </c>
      <c r="K21" s="15">
        <f t="shared" si="1"/>
        <v>37600</v>
      </c>
    </row>
    <row r="22" spans="3:11" ht="15" customHeight="1">
      <c r="C22" s="5">
        <v>800535</v>
      </c>
      <c r="D22" s="6" t="s">
        <v>21</v>
      </c>
      <c r="E22" s="7">
        <v>0.25</v>
      </c>
      <c r="F22" s="7">
        <v>0.09</v>
      </c>
      <c r="G22" s="8">
        <v>0.16</v>
      </c>
      <c r="H22" s="15">
        <f t="shared" si="2"/>
        <v>51010</v>
      </c>
      <c r="I22" s="26"/>
      <c r="J22" s="23">
        <f t="shared" si="0"/>
        <v>13410</v>
      </c>
      <c r="K22" s="15">
        <f t="shared" si="1"/>
        <v>37600</v>
      </c>
    </row>
    <row r="23" spans="3:11" ht="15" customHeight="1">
      <c r="C23" s="5">
        <v>800540</v>
      </c>
      <c r="D23" s="6" t="s">
        <v>22</v>
      </c>
      <c r="E23" s="7">
        <v>0.25</v>
      </c>
      <c r="F23" s="7">
        <v>0.09</v>
      </c>
      <c r="G23" s="8">
        <v>0.16</v>
      </c>
      <c r="H23" s="15">
        <f t="shared" si="2"/>
        <v>51010</v>
      </c>
      <c r="I23" s="26"/>
      <c r="J23" s="23">
        <f t="shared" si="0"/>
        <v>13410</v>
      </c>
      <c r="K23" s="15">
        <f t="shared" si="1"/>
        <v>37600</v>
      </c>
    </row>
    <row r="24" spans="3:11" ht="15" customHeight="1">
      <c r="C24" s="5">
        <v>800505</v>
      </c>
      <c r="D24" s="6" t="s">
        <v>23</v>
      </c>
      <c r="E24" s="7">
        <v>0.35</v>
      </c>
      <c r="F24" s="7">
        <v>0.12</v>
      </c>
      <c r="G24" s="8">
        <v>0.23</v>
      </c>
      <c r="H24" s="15">
        <f t="shared" si="2"/>
        <v>71930</v>
      </c>
      <c r="I24" s="26"/>
      <c r="J24" s="23">
        <f t="shared" si="0"/>
        <v>17880</v>
      </c>
      <c r="K24" s="15">
        <f t="shared" si="1"/>
        <v>54050</v>
      </c>
    </row>
    <row r="25" spans="3:11" ht="15" customHeight="1">
      <c r="C25" s="5">
        <v>800515</v>
      </c>
      <c r="D25" s="6" t="s">
        <v>24</v>
      </c>
      <c r="E25" s="7">
        <v>0.21000000000000002</v>
      </c>
      <c r="F25" s="7">
        <v>7.0000000000000007E-2</v>
      </c>
      <c r="G25" s="8">
        <v>0.14000000000000001</v>
      </c>
      <c r="H25" s="15">
        <f t="shared" si="2"/>
        <v>43330</v>
      </c>
      <c r="I25" s="26"/>
      <c r="J25" s="23">
        <f t="shared" si="0"/>
        <v>10430.000000000002</v>
      </c>
      <c r="K25" s="15">
        <f t="shared" si="1"/>
        <v>32900</v>
      </c>
    </row>
    <row r="26" spans="3:11" ht="15" customHeight="1">
      <c r="C26" s="5">
        <v>800500</v>
      </c>
      <c r="D26" s="6" t="s">
        <v>25</v>
      </c>
      <c r="E26" s="7">
        <v>0.28000000000000003</v>
      </c>
      <c r="F26" s="7">
        <v>0.11</v>
      </c>
      <c r="G26" s="8">
        <v>0.17</v>
      </c>
      <c r="H26" s="15">
        <f t="shared" si="2"/>
        <v>56340</v>
      </c>
      <c r="I26" s="26"/>
      <c r="J26" s="23">
        <f t="shared" si="0"/>
        <v>16390</v>
      </c>
      <c r="K26" s="15">
        <f t="shared" si="1"/>
        <v>39950</v>
      </c>
    </row>
    <row r="27" spans="3:11" ht="15" customHeight="1">
      <c r="C27" s="9">
        <v>800800</v>
      </c>
      <c r="D27" s="10" t="s">
        <v>26</v>
      </c>
      <c r="E27" s="11">
        <v>1.19</v>
      </c>
      <c r="F27" s="11">
        <v>0.36</v>
      </c>
      <c r="G27" s="12">
        <v>0.83</v>
      </c>
      <c r="H27" s="34">
        <f t="shared" si="2"/>
        <v>248690</v>
      </c>
      <c r="I27" s="28"/>
      <c r="J27" s="23">
        <f t="shared" si="0"/>
        <v>53640</v>
      </c>
      <c r="K27" s="15">
        <f t="shared" si="1"/>
        <v>195050</v>
      </c>
    </row>
    <row r="28" spans="3:11" ht="15" customHeight="1">
      <c r="C28" s="5">
        <v>802000</v>
      </c>
      <c r="D28" s="6" t="s">
        <v>27</v>
      </c>
      <c r="E28" s="7">
        <v>0.33999999999999997</v>
      </c>
      <c r="F28" s="7">
        <v>0.15</v>
      </c>
      <c r="G28" s="8">
        <v>0.19</v>
      </c>
      <c r="H28" s="15">
        <f t="shared" si="2"/>
        <v>67000</v>
      </c>
      <c r="I28" s="26"/>
      <c r="J28" s="23">
        <f t="shared" si="0"/>
        <v>22350</v>
      </c>
      <c r="K28" s="15">
        <f t="shared" si="1"/>
        <v>44650</v>
      </c>
    </row>
    <row r="29" spans="3:11" ht="15" customHeight="1">
      <c r="C29" s="5">
        <v>802010</v>
      </c>
      <c r="D29" s="6" t="s">
        <v>28</v>
      </c>
      <c r="E29" s="7">
        <v>0.08</v>
      </c>
      <c r="F29" s="7">
        <v>0.03</v>
      </c>
      <c r="G29" s="8">
        <v>0.05</v>
      </c>
      <c r="H29" s="15">
        <f t="shared" si="2"/>
        <v>16220</v>
      </c>
      <c r="I29" s="26"/>
      <c r="J29" s="23">
        <f t="shared" si="0"/>
        <v>4470</v>
      </c>
      <c r="K29" s="15">
        <f t="shared" si="1"/>
        <v>11750</v>
      </c>
    </row>
    <row r="30" spans="3:11" ht="15" customHeight="1">
      <c r="C30" s="5">
        <v>802015</v>
      </c>
      <c r="D30" s="6" t="s">
        <v>29</v>
      </c>
      <c r="E30" s="7">
        <v>0.08</v>
      </c>
      <c r="F30" s="7">
        <v>0.03</v>
      </c>
      <c r="G30" s="8">
        <v>0.05</v>
      </c>
      <c r="H30" s="15">
        <f t="shared" si="2"/>
        <v>16220</v>
      </c>
      <c r="I30" s="26"/>
      <c r="J30" s="23">
        <f t="shared" si="0"/>
        <v>4470</v>
      </c>
      <c r="K30" s="15">
        <f t="shared" si="1"/>
        <v>11750</v>
      </c>
    </row>
    <row r="31" spans="3:11" ht="15" customHeight="1">
      <c r="C31" s="5">
        <v>802020</v>
      </c>
      <c r="D31" s="6" t="s">
        <v>30</v>
      </c>
      <c r="E31" s="7">
        <v>0.2</v>
      </c>
      <c r="F31" s="7">
        <v>7.0000000000000007E-2</v>
      </c>
      <c r="G31" s="8">
        <v>0.13</v>
      </c>
      <c r="H31" s="15">
        <f t="shared" si="2"/>
        <v>40980</v>
      </c>
      <c r="I31" s="26"/>
      <c r="J31" s="23">
        <f t="shared" si="0"/>
        <v>10430.000000000002</v>
      </c>
      <c r="K31" s="15">
        <f t="shared" si="1"/>
        <v>30550</v>
      </c>
    </row>
    <row r="32" spans="3:11" ht="15" customHeight="1">
      <c r="C32" s="5">
        <v>800730</v>
      </c>
      <c r="D32" s="6" t="s">
        <v>31</v>
      </c>
      <c r="E32" s="7">
        <v>0.87</v>
      </c>
      <c r="F32" s="7">
        <v>0.23</v>
      </c>
      <c r="G32" s="8">
        <v>0.64</v>
      </c>
      <c r="H32" s="15">
        <f t="shared" si="2"/>
        <v>184670</v>
      </c>
      <c r="I32" s="26"/>
      <c r="J32" s="23">
        <f t="shared" si="0"/>
        <v>34270</v>
      </c>
      <c r="K32" s="15">
        <f t="shared" si="1"/>
        <v>150400</v>
      </c>
    </row>
    <row r="33" spans="3:11" ht="15" customHeight="1">
      <c r="C33" s="5">
        <v>802530</v>
      </c>
      <c r="D33" s="6" t="s">
        <v>72</v>
      </c>
      <c r="E33" s="7">
        <v>0.37</v>
      </c>
      <c r="F33" s="7">
        <v>0.14000000000000001</v>
      </c>
      <c r="G33" s="8">
        <v>0.23</v>
      </c>
      <c r="H33" s="15">
        <f t="shared" si="2"/>
        <v>74910</v>
      </c>
      <c r="I33" s="26"/>
      <c r="J33" s="23">
        <f t="shared" si="0"/>
        <v>20860.000000000004</v>
      </c>
      <c r="K33" s="15">
        <f t="shared" si="1"/>
        <v>54050</v>
      </c>
    </row>
    <row r="34" spans="3:11" ht="15" customHeight="1">
      <c r="C34" s="5">
        <v>802030</v>
      </c>
      <c r="D34" s="6" t="s">
        <v>32</v>
      </c>
      <c r="E34" s="7">
        <v>0.11000000000000001</v>
      </c>
      <c r="F34" s="7">
        <v>0.04</v>
      </c>
      <c r="G34" s="8">
        <v>7.0000000000000007E-2</v>
      </c>
      <c r="H34" s="15">
        <f t="shared" si="2"/>
        <v>22410</v>
      </c>
      <c r="I34" s="26"/>
      <c r="J34" s="23">
        <f t="shared" si="0"/>
        <v>5960</v>
      </c>
      <c r="K34" s="15">
        <f t="shared" si="1"/>
        <v>16450</v>
      </c>
    </row>
    <row r="35" spans="3:11" ht="15" customHeight="1">
      <c r="C35" s="5">
        <v>801405</v>
      </c>
      <c r="D35" s="6" t="s">
        <v>33</v>
      </c>
      <c r="E35" s="7">
        <v>0.64</v>
      </c>
      <c r="F35" s="7">
        <v>0.28000000000000003</v>
      </c>
      <c r="G35" s="8">
        <v>0.36</v>
      </c>
      <c r="H35" s="15">
        <f t="shared" si="2"/>
        <v>126320</v>
      </c>
      <c r="I35" s="26"/>
      <c r="J35" s="23">
        <f t="shared" si="0"/>
        <v>41720.000000000007</v>
      </c>
      <c r="K35" s="15">
        <f t="shared" si="1"/>
        <v>84600</v>
      </c>
    </row>
    <row r="36" spans="3:11" ht="15" customHeight="1">
      <c r="C36" s="5">
        <v>801415</v>
      </c>
      <c r="D36" s="6" t="s">
        <v>34</v>
      </c>
      <c r="E36" s="7">
        <v>0.83000000000000007</v>
      </c>
      <c r="F36" s="7">
        <v>0.37</v>
      </c>
      <c r="G36" s="8">
        <v>0.46</v>
      </c>
      <c r="H36" s="15">
        <f t="shared" si="2"/>
        <v>163230</v>
      </c>
      <c r="I36" s="26"/>
      <c r="J36" s="23">
        <f t="shared" si="0"/>
        <v>55130</v>
      </c>
      <c r="K36" s="15">
        <f t="shared" si="1"/>
        <v>108100</v>
      </c>
    </row>
    <row r="37" spans="3:11" ht="15" customHeight="1">
      <c r="C37" s="5">
        <v>801595</v>
      </c>
      <c r="D37" s="6" t="s">
        <v>35</v>
      </c>
      <c r="E37" s="7">
        <v>1.81</v>
      </c>
      <c r="F37" s="7">
        <v>0.71</v>
      </c>
      <c r="G37" s="8">
        <v>1.1000000000000001</v>
      </c>
      <c r="H37" s="15">
        <f t="shared" si="2"/>
        <v>364290</v>
      </c>
      <c r="I37" s="26"/>
      <c r="J37" s="23">
        <f t="shared" ref="J37:J58" si="3">F37*149000</f>
        <v>105790</v>
      </c>
      <c r="K37" s="15">
        <f t="shared" ref="K37:K58" si="4">G37*235000</f>
        <v>258500.00000000003</v>
      </c>
    </row>
    <row r="38" spans="3:11" ht="15" customHeight="1">
      <c r="C38" s="5">
        <v>803205</v>
      </c>
      <c r="D38" s="6" t="s">
        <v>36</v>
      </c>
      <c r="E38" s="7">
        <v>1.81</v>
      </c>
      <c r="F38" s="7">
        <v>0.71</v>
      </c>
      <c r="G38" s="8">
        <v>1.1000000000000001</v>
      </c>
      <c r="H38" s="15">
        <f t="shared" si="2"/>
        <v>364290</v>
      </c>
      <c r="I38" s="26"/>
      <c r="J38" s="23">
        <f t="shared" si="3"/>
        <v>105790</v>
      </c>
      <c r="K38" s="15">
        <f t="shared" si="4"/>
        <v>258500.00000000003</v>
      </c>
    </row>
    <row r="39" spans="3:11" ht="15" customHeight="1">
      <c r="C39" s="5">
        <v>803220</v>
      </c>
      <c r="D39" s="6" t="s">
        <v>37</v>
      </c>
      <c r="E39" s="7">
        <v>1.81</v>
      </c>
      <c r="F39" s="7">
        <v>0.71</v>
      </c>
      <c r="G39" s="8">
        <v>1.1000000000000001</v>
      </c>
      <c r="H39" s="15">
        <f t="shared" si="2"/>
        <v>364290</v>
      </c>
      <c r="I39" s="26"/>
      <c r="J39" s="23">
        <f t="shared" si="3"/>
        <v>105790</v>
      </c>
      <c r="K39" s="15">
        <f t="shared" si="4"/>
        <v>258500.00000000003</v>
      </c>
    </row>
    <row r="40" spans="3:11" ht="15" customHeight="1">
      <c r="C40" s="5">
        <v>803240</v>
      </c>
      <c r="D40" s="6" t="s">
        <v>38</v>
      </c>
      <c r="E40" s="7">
        <v>1.61</v>
      </c>
      <c r="F40" s="7">
        <v>0.28000000000000003</v>
      </c>
      <c r="G40" s="8">
        <v>1.33</v>
      </c>
      <c r="H40" s="15">
        <f t="shared" si="2"/>
        <v>354270</v>
      </c>
      <c r="I40" s="26"/>
      <c r="J40" s="23">
        <f t="shared" si="3"/>
        <v>41720.000000000007</v>
      </c>
      <c r="K40" s="15">
        <f t="shared" si="4"/>
        <v>312550</v>
      </c>
    </row>
    <row r="41" spans="3:11" ht="15" customHeight="1">
      <c r="C41" s="5">
        <v>803245</v>
      </c>
      <c r="D41" s="6" t="s">
        <v>39</v>
      </c>
      <c r="E41" s="7">
        <v>1.61</v>
      </c>
      <c r="F41" s="7">
        <v>0.28000000000000003</v>
      </c>
      <c r="G41" s="8">
        <v>1.33</v>
      </c>
      <c r="H41" s="15">
        <f t="shared" si="2"/>
        <v>354270</v>
      </c>
      <c r="I41" s="26"/>
      <c r="J41" s="23">
        <f t="shared" si="3"/>
        <v>41720.000000000007</v>
      </c>
      <c r="K41" s="15">
        <f t="shared" si="4"/>
        <v>312550</v>
      </c>
    </row>
    <row r="42" spans="3:11" ht="15" customHeight="1">
      <c r="C42" s="5">
        <v>803255</v>
      </c>
      <c r="D42" s="6" t="s">
        <v>40</v>
      </c>
      <c r="E42" s="7">
        <v>1.81</v>
      </c>
      <c r="F42" s="7">
        <v>0.71</v>
      </c>
      <c r="G42" s="8">
        <v>1.1000000000000001</v>
      </c>
      <c r="H42" s="15">
        <f t="shared" ref="H42:H66" si="5">K42+J42</f>
        <v>364290</v>
      </c>
      <c r="I42" s="26"/>
      <c r="J42" s="23">
        <f t="shared" si="3"/>
        <v>105790</v>
      </c>
      <c r="K42" s="15">
        <f t="shared" si="4"/>
        <v>258500.00000000003</v>
      </c>
    </row>
    <row r="43" spans="3:11" ht="15" customHeight="1">
      <c r="C43" s="5">
        <v>803186</v>
      </c>
      <c r="D43" s="6" t="s">
        <v>73</v>
      </c>
      <c r="E43" s="7">
        <v>1.81</v>
      </c>
      <c r="F43" s="7">
        <v>0.71</v>
      </c>
      <c r="G43" s="8">
        <v>1.1000000000000001</v>
      </c>
      <c r="H43" s="15">
        <f t="shared" si="5"/>
        <v>364290</v>
      </c>
      <c r="I43" s="26"/>
      <c r="J43" s="23">
        <f t="shared" si="3"/>
        <v>105790</v>
      </c>
      <c r="K43" s="15">
        <f t="shared" si="4"/>
        <v>258500.00000000003</v>
      </c>
    </row>
    <row r="44" spans="3:11" ht="15" customHeight="1">
      <c r="C44" s="5">
        <v>804100</v>
      </c>
      <c r="D44" s="6" t="s">
        <v>41</v>
      </c>
      <c r="E44" s="7">
        <v>0.24</v>
      </c>
      <c r="F44" s="7">
        <v>0.12</v>
      </c>
      <c r="G44" s="8">
        <v>0.12</v>
      </c>
      <c r="H44" s="15">
        <f t="shared" si="5"/>
        <v>46080</v>
      </c>
      <c r="I44" s="26"/>
      <c r="J44" s="23">
        <f t="shared" si="3"/>
        <v>17880</v>
      </c>
      <c r="K44" s="15">
        <f t="shared" si="4"/>
        <v>28200</v>
      </c>
    </row>
    <row r="45" spans="3:11" ht="15" customHeight="1">
      <c r="C45" s="5">
        <v>804105</v>
      </c>
      <c r="D45" s="6" t="s">
        <v>42</v>
      </c>
      <c r="E45" s="7">
        <v>0.18</v>
      </c>
      <c r="F45" s="7">
        <v>0.1</v>
      </c>
      <c r="G45" s="8">
        <v>0.08</v>
      </c>
      <c r="H45" s="15">
        <f t="shared" si="5"/>
        <v>33700</v>
      </c>
      <c r="I45" s="26"/>
      <c r="J45" s="23">
        <f t="shared" si="3"/>
        <v>14900</v>
      </c>
      <c r="K45" s="15">
        <f t="shared" si="4"/>
        <v>18800</v>
      </c>
    </row>
    <row r="46" spans="3:11" ht="15" customHeight="1">
      <c r="C46" s="5">
        <v>804005</v>
      </c>
      <c r="D46" s="6" t="s">
        <v>75</v>
      </c>
      <c r="E46" s="7">
        <f>F46+G46</f>
        <v>0.8899999999999999</v>
      </c>
      <c r="F46" s="7">
        <v>0.41</v>
      </c>
      <c r="G46" s="8">
        <v>0.48</v>
      </c>
      <c r="H46" s="15">
        <f t="shared" si="5"/>
        <v>173890</v>
      </c>
      <c r="I46" s="26"/>
      <c r="J46" s="23">
        <f t="shared" si="3"/>
        <v>61090</v>
      </c>
      <c r="K46" s="15">
        <f t="shared" si="4"/>
        <v>112800</v>
      </c>
    </row>
    <row r="47" spans="3:11" ht="15" customHeight="1">
      <c r="C47" s="5">
        <v>800005</v>
      </c>
      <c r="D47" s="6" t="s">
        <v>43</v>
      </c>
      <c r="E47" s="7">
        <v>7.0000000000000007E-2</v>
      </c>
      <c r="F47" s="7">
        <v>0</v>
      </c>
      <c r="G47" s="8">
        <v>7.0000000000000007E-2</v>
      </c>
      <c r="H47" s="15">
        <f t="shared" si="5"/>
        <v>16450</v>
      </c>
      <c r="I47" s="26"/>
      <c r="J47" s="23">
        <f t="shared" si="3"/>
        <v>0</v>
      </c>
      <c r="K47" s="15">
        <f t="shared" si="4"/>
        <v>16450</v>
      </c>
    </row>
    <row r="48" spans="3:11" ht="15" customHeight="1">
      <c r="C48" s="13">
        <v>800015</v>
      </c>
      <c r="D48" s="6" t="s">
        <v>44</v>
      </c>
      <c r="E48" s="14">
        <v>0.3</v>
      </c>
      <c r="F48" s="14">
        <v>0.25</v>
      </c>
      <c r="G48" s="14">
        <v>0.05</v>
      </c>
      <c r="H48" s="15">
        <f t="shared" si="5"/>
        <v>49000</v>
      </c>
      <c r="I48" s="26"/>
      <c r="J48" s="23">
        <f t="shared" si="3"/>
        <v>37250</v>
      </c>
      <c r="K48" s="15">
        <f t="shared" si="4"/>
        <v>11750</v>
      </c>
    </row>
    <row r="49" spans="3:11" ht="15" customHeight="1">
      <c r="C49" s="5">
        <v>800010</v>
      </c>
      <c r="D49" s="6" t="s">
        <v>54</v>
      </c>
      <c r="E49" s="7">
        <v>0.15</v>
      </c>
      <c r="F49" s="7">
        <v>0.1</v>
      </c>
      <c r="G49" s="8">
        <v>0.05</v>
      </c>
      <c r="H49" s="15">
        <f t="shared" si="5"/>
        <v>26650</v>
      </c>
      <c r="I49" s="26"/>
      <c r="J49" s="23">
        <f t="shared" si="3"/>
        <v>14900</v>
      </c>
      <c r="K49" s="15">
        <f t="shared" si="4"/>
        <v>11750</v>
      </c>
    </row>
    <row r="50" spans="3:11" ht="15" customHeight="1">
      <c r="C50" s="5">
        <v>802825</v>
      </c>
      <c r="D50" s="6" t="s">
        <v>45</v>
      </c>
      <c r="E50" s="7">
        <v>0.24000000000000002</v>
      </c>
      <c r="F50" s="7">
        <v>0.1</v>
      </c>
      <c r="G50" s="8">
        <v>0.14000000000000001</v>
      </c>
      <c r="H50" s="15">
        <f t="shared" si="5"/>
        <v>47800</v>
      </c>
      <c r="I50" s="26"/>
      <c r="J50" s="23">
        <f t="shared" si="3"/>
        <v>14900</v>
      </c>
      <c r="K50" s="15">
        <f t="shared" si="4"/>
        <v>32900</v>
      </c>
    </row>
    <row r="51" spans="3:11" ht="15" customHeight="1">
      <c r="C51" s="5">
        <v>802830</v>
      </c>
      <c r="D51" s="6" t="s">
        <v>46</v>
      </c>
      <c r="E51" s="7">
        <v>0.34</v>
      </c>
      <c r="F51" s="7">
        <v>0.14000000000000001</v>
      </c>
      <c r="G51" s="8">
        <v>0.2</v>
      </c>
      <c r="H51" s="15">
        <f t="shared" si="5"/>
        <v>67860</v>
      </c>
      <c r="I51" s="26"/>
      <c r="J51" s="23">
        <f t="shared" si="3"/>
        <v>20860.000000000004</v>
      </c>
      <c r="K51" s="15">
        <f t="shared" si="4"/>
        <v>47000</v>
      </c>
    </row>
    <row r="52" spans="3:11" ht="15" customHeight="1">
      <c r="C52" s="5">
        <v>802845</v>
      </c>
      <c r="D52" s="6" t="s">
        <v>47</v>
      </c>
      <c r="E52" s="7">
        <v>0.56000000000000005</v>
      </c>
      <c r="F52" s="7">
        <v>0.19</v>
      </c>
      <c r="G52" s="8">
        <v>0.37</v>
      </c>
      <c r="H52" s="15">
        <f t="shared" si="5"/>
        <v>115260</v>
      </c>
      <c r="I52" s="26"/>
      <c r="J52" s="23">
        <f t="shared" si="3"/>
        <v>28310</v>
      </c>
      <c r="K52" s="15">
        <f t="shared" si="4"/>
        <v>86950</v>
      </c>
    </row>
    <row r="53" spans="3:11" ht="45" customHeight="1">
      <c r="C53" s="5">
        <v>800200</v>
      </c>
      <c r="D53" s="6" t="s">
        <v>48</v>
      </c>
      <c r="E53" s="7">
        <v>0.19</v>
      </c>
      <c r="F53" s="7">
        <v>0.05</v>
      </c>
      <c r="G53" s="8">
        <v>0.14000000000000001</v>
      </c>
      <c r="H53" s="15">
        <f t="shared" si="5"/>
        <v>40350</v>
      </c>
      <c r="I53" s="26"/>
      <c r="J53" s="23">
        <f t="shared" si="3"/>
        <v>7450</v>
      </c>
      <c r="K53" s="15">
        <f t="shared" si="4"/>
        <v>32900</v>
      </c>
    </row>
    <row r="54" spans="3:11" ht="15" customHeight="1">
      <c r="C54" s="5">
        <v>800426</v>
      </c>
      <c r="D54" s="6" t="s">
        <v>49</v>
      </c>
      <c r="E54" s="7">
        <v>0.2</v>
      </c>
      <c r="F54" s="7">
        <v>0.06</v>
      </c>
      <c r="G54" s="8">
        <v>0.14000000000000001</v>
      </c>
      <c r="H54" s="15">
        <f t="shared" si="5"/>
        <v>41840</v>
      </c>
      <c r="I54" s="26"/>
      <c r="J54" s="23">
        <f t="shared" si="3"/>
        <v>8940</v>
      </c>
      <c r="K54" s="15">
        <f t="shared" si="4"/>
        <v>32900</v>
      </c>
    </row>
    <row r="55" spans="3:11" ht="15" customHeight="1">
      <c r="C55" s="5">
        <v>800525</v>
      </c>
      <c r="D55" s="6" t="s">
        <v>50</v>
      </c>
      <c r="E55" s="7">
        <v>0.51</v>
      </c>
      <c r="F55" s="7">
        <v>0.21</v>
      </c>
      <c r="G55" s="8">
        <v>0.3</v>
      </c>
      <c r="H55" s="15">
        <f t="shared" si="5"/>
        <v>101790</v>
      </c>
      <c r="I55" s="26"/>
      <c r="J55" s="23">
        <f t="shared" si="3"/>
        <v>31290</v>
      </c>
      <c r="K55" s="15">
        <f t="shared" si="4"/>
        <v>70500</v>
      </c>
    </row>
    <row r="56" spans="3:11" ht="15" customHeight="1">
      <c r="C56" s="5">
        <v>801590</v>
      </c>
      <c r="D56" s="6" t="s">
        <v>51</v>
      </c>
      <c r="E56" s="7">
        <f>F56+G56</f>
        <v>0.98</v>
      </c>
      <c r="F56" s="7">
        <v>0.34</v>
      </c>
      <c r="G56" s="8">
        <v>0.64</v>
      </c>
      <c r="H56" s="15">
        <f t="shared" si="5"/>
        <v>201060</v>
      </c>
      <c r="I56" s="26"/>
      <c r="J56" s="23">
        <f t="shared" si="3"/>
        <v>50660</v>
      </c>
      <c r="K56" s="15">
        <f t="shared" si="4"/>
        <v>150400</v>
      </c>
    </row>
    <row r="57" spans="3:11" ht="15" customHeight="1">
      <c r="C57" s="15">
        <v>700065</v>
      </c>
      <c r="D57" s="15" t="s">
        <v>52</v>
      </c>
      <c r="E57" s="15">
        <v>0.86</v>
      </c>
      <c r="F57" s="15">
        <v>0.39</v>
      </c>
      <c r="G57" s="15">
        <v>0.47</v>
      </c>
      <c r="H57" s="15">
        <f t="shared" si="5"/>
        <v>168560</v>
      </c>
      <c r="I57" s="26"/>
      <c r="J57" s="23">
        <f t="shared" si="3"/>
        <v>58110</v>
      </c>
      <c r="K57" s="15">
        <f t="shared" si="4"/>
        <v>110450</v>
      </c>
    </row>
    <row r="58" spans="3:11" ht="15" customHeight="1">
      <c r="C58" s="15">
        <v>800795</v>
      </c>
      <c r="D58" s="16" t="s">
        <v>61</v>
      </c>
      <c r="E58" s="15">
        <f>F58+G58</f>
        <v>2.06</v>
      </c>
      <c r="F58" s="15">
        <v>0.68</v>
      </c>
      <c r="G58" s="15">
        <v>1.38</v>
      </c>
      <c r="H58" s="15">
        <f t="shared" si="5"/>
        <v>425620</v>
      </c>
      <c r="I58" s="26"/>
      <c r="J58" s="23">
        <f t="shared" si="3"/>
        <v>101320</v>
      </c>
      <c r="K58" s="15">
        <f t="shared" si="4"/>
        <v>324300</v>
      </c>
    </row>
    <row r="59" spans="3:11" ht="15" customHeight="1">
      <c r="C59" s="37" t="s">
        <v>62</v>
      </c>
      <c r="D59" s="38"/>
      <c r="E59" s="38"/>
      <c r="F59" s="38"/>
      <c r="G59" s="38"/>
      <c r="H59" s="38"/>
      <c r="I59" s="26"/>
      <c r="J59" s="23"/>
      <c r="K59" s="15"/>
    </row>
    <row r="60" spans="3:11" ht="15" customHeight="1">
      <c r="C60" s="5">
        <v>800005</v>
      </c>
      <c r="D60" s="6" t="s">
        <v>43</v>
      </c>
      <c r="E60" s="7">
        <v>7.0000000000000007E-2</v>
      </c>
      <c r="F60" s="7">
        <v>0</v>
      </c>
      <c r="G60" s="8">
        <v>7.0000000000000007E-2</v>
      </c>
      <c r="H60" s="15">
        <f t="shared" ref="H60:H61" si="6">K60+J60</f>
        <v>16450</v>
      </c>
      <c r="I60" s="26"/>
      <c r="J60" s="23">
        <f t="shared" ref="J60:J69" si="7">F60*149000</f>
        <v>0</v>
      </c>
      <c r="K60" s="15">
        <f t="shared" ref="K60:K69" si="8">G60*235000</f>
        <v>16450</v>
      </c>
    </row>
    <row r="61" spans="3:11" ht="15" customHeight="1">
      <c r="C61" s="5">
        <v>800010</v>
      </c>
      <c r="D61" s="6" t="s">
        <v>54</v>
      </c>
      <c r="E61" s="7">
        <v>0.15</v>
      </c>
      <c r="F61" s="7">
        <v>0.1</v>
      </c>
      <c r="G61" s="8">
        <v>0.05</v>
      </c>
      <c r="H61" s="15">
        <f t="shared" si="6"/>
        <v>26650</v>
      </c>
      <c r="I61" s="26"/>
      <c r="J61" s="23">
        <f t="shared" si="7"/>
        <v>14900</v>
      </c>
      <c r="K61" s="15">
        <f t="shared" si="8"/>
        <v>11750</v>
      </c>
    </row>
    <row r="62" spans="3:11" ht="15" customHeight="1">
      <c r="C62" s="1">
        <v>800705</v>
      </c>
      <c r="D62" s="17" t="s">
        <v>55</v>
      </c>
      <c r="E62" s="1">
        <f>F62+G62</f>
        <v>2.7</v>
      </c>
      <c r="F62" s="1">
        <v>1</v>
      </c>
      <c r="G62" s="1">
        <v>1.7</v>
      </c>
      <c r="H62" s="15">
        <f t="shared" si="5"/>
        <v>548500</v>
      </c>
      <c r="I62" s="26"/>
      <c r="J62" s="23">
        <f t="shared" si="7"/>
        <v>149000</v>
      </c>
      <c r="K62" s="15">
        <f t="shared" si="8"/>
        <v>399500</v>
      </c>
    </row>
    <row r="63" spans="3:11" ht="15" customHeight="1">
      <c r="C63" s="1"/>
      <c r="D63" s="17" t="s">
        <v>56</v>
      </c>
      <c r="E63" s="1">
        <f t="shared" ref="E63:E67" si="9">F63+G63</f>
        <v>0.33999999999999997</v>
      </c>
      <c r="F63" s="1">
        <v>0.15</v>
      </c>
      <c r="G63" s="1">
        <v>0.19</v>
      </c>
      <c r="H63" s="15">
        <f t="shared" si="5"/>
        <v>67000</v>
      </c>
      <c r="I63" s="26"/>
      <c r="J63" s="24">
        <f t="shared" si="7"/>
        <v>22350</v>
      </c>
      <c r="K63" s="17">
        <f t="shared" si="8"/>
        <v>44650</v>
      </c>
    </row>
    <row r="64" spans="3:11" ht="15" customHeight="1">
      <c r="C64" s="1"/>
      <c r="D64" s="17" t="s">
        <v>57</v>
      </c>
      <c r="E64" s="1">
        <f t="shared" si="9"/>
        <v>0.24000000000000002</v>
      </c>
      <c r="F64" s="1">
        <v>0.1</v>
      </c>
      <c r="G64" s="1">
        <v>0.14000000000000001</v>
      </c>
      <c r="H64" s="15">
        <f t="shared" si="5"/>
        <v>47800</v>
      </c>
      <c r="I64" s="26"/>
      <c r="J64" s="24">
        <f t="shared" si="7"/>
        <v>14900</v>
      </c>
      <c r="K64" s="17">
        <f t="shared" si="8"/>
        <v>32900</v>
      </c>
    </row>
    <row r="65" spans="3:11" ht="15" customHeight="1">
      <c r="C65" s="1"/>
      <c r="D65" s="17" t="s">
        <v>58</v>
      </c>
      <c r="E65" s="1">
        <f t="shared" si="9"/>
        <v>0.98</v>
      </c>
      <c r="F65" s="1">
        <v>0.3</v>
      </c>
      <c r="G65" s="1">
        <v>0.68</v>
      </c>
      <c r="H65" s="15">
        <f t="shared" si="5"/>
        <v>204500</v>
      </c>
      <c r="I65" s="26"/>
      <c r="J65" s="24">
        <f t="shared" si="7"/>
        <v>44700</v>
      </c>
      <c r="K65" s="17">
        <f t="shared" si="8"/>
        <v>159800</v>
      </c>
    </row>
    <row r="66" spans="3:11" ht="15" customHeight="1">
      <c r="C66" s="1"/>
      <c r="D66" s="17" t="s">
        <v>59</v>
      </c>
      <c r="E66" s="1">
        <f t="shared" si="9"/>
        <v>0.98</v>
      </c>
      <c r="F66" s="1">
        <v>0.3</v>
      </c>
      <c r="G66" s="1">
        <v>0.68</v>
      </c>
      <c r="H66" s="15">
        <f t="shared" si="5"/>
        <v>204500</v>
      </c>
      <c r="I66" s="26"/>
      <c r="J66" s="24">
        <f t="shared" si="7"/>
        <v>44700</v>
      </c>
      <c r="K66" s="17">
        <f t="shared" si="8"/>
        <v>159800</v>
      </c>
    </row>
    <row r="67" spans="3:11" ht="15" customHeight="1">
      <c r="C67" s="1"/>
      <c r="D67" s="17" t="s">
        <v>60</v>
      </c>
      <c r="E67" s="1">
        <f t="shared" si="9"/>
        <v>0.98</v>
      </c>
      <c r="F67" s="1">
        <v>0.3</v>
      </c>
      <c r="G67" s="1">
        <v>0.68</v>
      </c>
      <c r="H67" s="15">
        <f>K67+J67</f>
        <v>204500</v>
      </c>
      <c r="I67" s="26"/>
      <c r="J67" s="24">
        <f t="shared" si="7"/>
        <v>44700</v>
      </c>
      <c r="K67" s="17">
        <f t="shared" si="8"/>
        <v>159800</v>
      </c>
    </row>
    <row r="68" spans="3:11" ht="15" customHeight="1">
      <c r="C68" s="1"/>
      <c r="D68" s="17" t="s">
        <v>63</v>
      </c>
      <c r="E68" s="1"/>
      <c r="F68" s="1"/>
      <c r="G68" s="1"/>
      <c r="H68" s="17">
        <v>233000</v>
      </c>
      <c r="I68" s="29"/>
      <c r="J68" s="24">
        <f t="shared" si="7"/>
        <v>0</v>
      </c>
      <c r="K68" s="17">
        <f t="shared" si="8"/>
        <v>0</v>
      </c>
    </row>
    <row r="69" spans="3:11" ht="15" customHeight="1">
      <c r="C69" s="1"/>
      <c r="D69" s="1" t="s">
        <v>64</v>
      </c>
      <c r="E69" s="1"/>
      <c r="F69" s="1"/>
      <c r="G69" s="1"/>
      <c r="H69" s="1">
        <f>H68+H67*2+H66*2+H65*2+H64*2+H63*2+H62+H61+H60</f>
        <v>2281200</v>
      </c>
      <c r="I69" s="30"/>
      <c r="J69" s="24">
        <f t="shared" si="7"/>
        <v>0</v>
      </c>
      <c r="K69" s="17">
        <f t="shared" si="8"/>
        <v>0</v>
      </c>
    </row>
    <row r="70" spans="3:11" ht="15" customHeight="1">
      <c r="C70" s="20"/>
      <c r="D70" s="18" t="s">
        <v>71</v>
      </c>
      <c r="E70" s="41">
        <f>H70+G70</f>
        <v>2871200</v>
      </c>
      <c r="F70" s="42"/>
      <c r="G70" s="21">
        <v>550000</v>
      </c>
      <c r="H70" s="35">
        <f>H69+40000</f>
        <v>2321200</v>
      </c>
      <c r="I70" s="30"/>
      <c r="J70" s="24">
        <v>0</v>
      </c>
      <c r="K70" s="17">
        <v>0</v>
      </c>
    </row>
    <row r="71" spans="3:11" ht="15" customHeight="1">
      <c r="C71" s="39" t="s">
        <v>65</v>
      </c>
      <c r="D71" s="40"/>
      <c r="E71" s="40"/>
      <c r="F71" s="40"/>
      <c r="G71" s="40"/>
      <c r="H71" s="40"/>
      <c r="I71" s="30"/>
      <c r="J71" s="24">
        <f t="shared" ref="J71:J76" si="10">F71*149000</f>
        <v>0</v>
      </c>
      <c r="K71" s="17">
        <f t="shared" ref="K71:K76" si="11">G71*235000</f>
        <v>0</v>
      </c>
    </row>
    <row r="72" spans="3:11" ht="15" customHeight="1">
      <c r="C72" s="5">
        <v>800005</v>
      </c>
      <c r="D72" s="6" t="s">
        <v>43</v>
      </c>
      <c r="E72" s="7">
        <v>7.0000000000000007E-2</v>
      </c>
      <c r="F72" s="7">
        <v>0</v>
      </c>
      <c r="G72" s="8">
        <v>7.0000000000000007E-2</v>
      </c>
      <c r="H72" s="15">
        <f t="shared" ref="H72:H75" si="12">K72+J72</f>
        <v>16450</v>
      </c>
      <c r="I72" s="26"/>
      <c r="J72" s="24">
        <f t="shared" si="10"/>
        <v>0</v>
      </c>
      <c r="K72" s="17">
        <f t="shared" si="11"/>
        <v>16450</v>
      </c>
    </row>
    <row r="73" spans="3:11" ht="15" customHeight="1">
      <c r="C73" s="5">
        <v>800010</v>
      </c>
      <c r="D73" s="6" t="s">
        <v>54</v>
      </c>
      <c r="E73" s="7">
        <v>0.15</v>
      </c>
      <c r="F73" s="7">
        <v>0.1</v>
      </c>
      <c r="G73" s="8">
        <v>0.05</v>
      </c>
      <c r="H73" s="15">
        <f t="shared" si="12"/>
        <v>26650</v>
      </c>
      <c r="I73" s="26"/>
      <c r="J73" s="24">
        <f t="shared" si="10"/>
        <v>14900</v>
      </c>
      <c r="K73" s="17">
        <f t="shared" si="11"/>
        <v>11750</v>
      </c>
    </row>
    <row r="74" spans="3:11" ht="15" customHeight="1">
      <c r="C74" s="1"/>
      <c r="D74" s="17" t="s">
        <v>56</v>
      </c>
      <c r="E74" s="1">
        <f t="shared" ref="E74" si="13">F74+G74</f>
        <v>0.33999999999999997</v>
      </c>
      <c r="F74" s="1">
        <v>0.15</v>
      </c>
      <c r="G74" s="1">
        <v>0.19</v>
      </c>
      <c r="H74" s="15">
        <f t="shared" si="12"/>
        <v>67000</v>
      </c>
      <c r="I74" s="26"/>
      <c r="J74" s="24">
        <f t="shared" si="10"/>
        <v>22350</v>
      </c>
      <c r="K74" s="17">
        <f t="shared" si="11"/>
        <v>44650</v>
      </c>
    </row>
    <row r="75" spans="3:11" ht="15" customHeight="1">
      <c r="C75" s="1">
        <v>800705</v>
      </c>
      <c r="D75" s="17" t="s">
        <v>55</v>
      </c>
      <c r="E75" s="1">
        <f>F75+G75</f>
        <v>2.7</v>
      </c>
      <c r="F75" s="1">
        <v>1</v>
      </c>
      <c r="G75" s="1">
        <v>1.7</v>
      </c>
      <c r="H75" s="15">
        <f t="shared" si="12"/>
        <v>548500</v>
      </c>
      <c r="I75" s="26"/>
      <c r="J75" s="24">
        <f t="shared" si="10"/>
        <v>149000</v>
      </c>
      <c r="K75" s="17">
        <f t="shared" si="11"/>
        <v>399500</v>
      </c>
    </row>
    <row r="76" spans="3:11" ht="15" customHeight="1">
      <c r="C76" s="1"/>
      <c r="D76" s="17" t="s">
        <v>63</v>
      </c>
      <c r="E76" s="1"/>
      <c r="F76" s="1"/>
      <c r="G76" s="1"/>
      <c r="H76" s="17">
        <v>233000</v>
      </c>
      <c r="I76" s="29"/>
      <c r="J76" s="24">
        <f t="shared" si="10"/>
        <v>0</v>
      </c>
      <c r="K76" s="17">
        <f t="shared" si="11"/>
        <v>0</v>
      </c>
    </row>
    <row r="77" spans="3:11" ht="15" customHeight="1">
      <c r="C77" s="1"/>
      <c r="D77" s="1" t="s">
        <v>66</v>
      </c>
      <c r="E77" s="1"/>
      <c r="F77" s="1"/>
      <c r="G77" s="1"/>
      <c r="H77" s="1">
        <v>40000</v>
      </c>
      <c r="I77" s="30"/>
      <c r="J77" s="25"/>
      <c r="K77" s="1"/>
    </row>
    <row r="78" spans="3:11" ht="15" customHeight="1">
      <c r="C78" s="1"/>
      <c r="D78" s="1" t="s">
        <v>64</v>
      </c>
      <c r="E78" s="1"/>
      <c r="F78" s="1"/>
      <c r="G78" s="1"/>
      <c r="H78" s="1">
        <f>H77+H76+H75+H74*2+H73+H72</f>
        <v>998600</v>
      </c>
      <c r="I78" s="30"/>
      <c r="J78" s="25"/>
      <c r="K78" s="1"/>
    </row>
    <row r="79" spans="3:11" ht="15" customHeight="1"/>
    <row r="80" spans="3:11" ht="15" customHeight="1">
      <c r="D80" t="s">
        <v>67</v>
      </c>
      <c r="H80">
        <f>H63+H61+H60+20000</f>
        <v>130100</v>
      </c>
    </row>
    <row r="81" spans="4:8" ht="15" customHeight="1"/>
    <row r="82" spans="4:8" ht="15" customHeight="1">
      <c r="D82" t="s">
        <v>68</v>
      </c>
      <c r="H82">
        <f>H67+H66+H65+H60</f>
        <v>629950</v>
      </c>
    </row>
    <row r="83" spans="4:8" ht="15" customHeight="1"/>
    <row r="84" spans="4:8" ht="15" customHeight="1">
      <c r="D84" t="s">
        <v>69</v>
      </c>
      <c r="H84">
        <f>H68+H67+H66+H65+H64+H63+H62+H61+H60+20000</f>
        <v>1572900</v>
      </c>
    </row>
    <row r="85" spans="4:8" ht="15" customHeight="1"/>
    <row r="86" spans="4:8" ht="15" customHeight="1">
      <c r="D86" t="s">
        <v>70</v>
      </c>
      <c r="H86">
        <f>H76+H75+H74+H73+H72+20000</f>
        <v>911600</v>
      </c>
    </row>
    <row r="87" spans="4:8" ht="15" customHeight="1"/>
  </sheetData>
  <mergeCells count="3">
    <mergeCell ref="C59:H59"/>
    <mergeCell ref="E70:F70"/>
    <mergeCell ref="C71:H71"/>
  </mergeCells>
  <conditionalFormatting sqref="C4">
    <cfRule type="duplicateValues" dxfId="269" priority="427"/>
  </conditionalFormatting>
  <conditionalFormatting sqref="C4">
    <cfRule type="duplicateValues" dxfId="268" priority="428" stopIfTrue="1"/>
    <cfRule type="duplicateValues" dxfId="267" priority="429" stopIfTrue="1"/>
  </conditionalFormatting>
  <conditionalFormatting sqref="D4">
    <cfRule type="duplicateValues" dxfId="266" priority="430"/>
  </conditionalFormatting>
  <conditionalFormatting sqref="C5">
    <cfRule type="duplicateValues" dxfId="265" priority="421" stopIfTrue="1"/>
    <cfRule type="duplicateValues" dxfId="264" priority="422" stopIfTrue="1"/>
  </conditionalFormatting>
  <conditionalFormatting sqref="C5">
    <cfRule type="duplicateValues" dxfId="263" priority="423"/>
  </conditionalFormatting>
  <conditionalFormatting sqref="C5">
    <cfRule type="duplicateValues" dxfId="262" priority="424" stopIfTrue="1"/>
    <cfRule type="duplicateValues" dxfId="261" priority="425" stopIfTrue="1"/>
  </conditionalFormatting>
  <conditionalFormatting sqref="D5">
    <cfRule type="duplicateValues" dxfId="260" priority="426"/>
  </conditionalFormatting>
  <conditionalFormatting sqref="C6">
    <cfRule type="duplicateValues" dxfId="259" priority="415" stopIfTrue="1"/>
    <cfRule type="duplicateValues" dxfId="258" priority="416" stopIfTrue="1"/>
  </conditionalFormatting>
  <conditionalFormatting sqref="C6">
    <cfRule type="duplicateValues" dxfId="257" priority="417"/>
  </conditionalFormatting>
  <conditionalFormatting sqref="C6">
    <cfRule type="duplicateValues" dxfId="256" priority="418" stopIfTrue="1"/>
    <cfRule type="duplicateValues" dxfId="255" priority="419" stopIfTrue="1"/>
  </conditionalFormatting>
  <conditionalFormatting sqref="D6">
    <cfRule type="duplicateValues" dxfId="254" priority="420"/>
  </conditionalFormatting>
  <conditionalFormatting sqref="C7">
    <cfRule type="duplicateValues" dxfId="253" priority="409" stopIfTrue="1"/>
    <cfRule type="duplicateValues" dxfId="252" priority="410" stopIfTrue="1"/>
  </conditionalFormatting>
  <conditionalFormatting sqref="C7">
    <cfRule type="duplicateValues" dxfId="251" priority="411"/>
  </conditionalFormatting>
  <conditionalFormatting sqref="C7">
    <cfRule type="duplicateValues" dxfId="250" priority="412" stopIfTrue="1"/>
    <cfRule type="duplicateValues" dxfId="249" priority="413" stopIfTrue="1"/>
  </conditionalFormatting>
  <conditionalFormatting sqref="D7">
    <cfRule type="duplicateValues" dxfId="248" priority="414"/>
  </conditionalFormatting>
  <conditionalFormatting sqref="C8">
    <cfRule type="duplicateValues" dxfId="247" priority="403" stopIfTrue="1"/>
    <cfRule type="duplicateValues" dxfId="246" priority="404" stopIfTrue="1"/>
  </conditionalFormatting>
  <conditionalFormatting sqref="C8">
    <cfRule type="duplicateValues" dxfId="245" priority="405"/>
  </conditionalFormatting>
  <conditionalFormatting sqref="C8">
    <cfRule type="duplicateValues" dxfId="244" priority="406" stopIfTrue="1"/>
    <cfRule type="duplicateValues" dxfId="243" priority="407" stopIfTrue="1"/>
  </conditionalFormatting>
  <conditionalFormatting sqref="D8">
    <cfRule type="duplicateValues" dxfId="242" priority="408"/>
  </conditionalFormatting>
  <conditionalFormatting sqref="C9">
    <cfRule type="duplicateValues" dxfId="241" priority="397" stopIfTrue="1"/>
    <cfRule type="duplicateValues" dxfId="240" priority="398" stopIfTrue="1"/>
  </conditionalFormatting>
  <conditionalFormatting sqref="C9">
    <cfRule type="duplicateValues" dxfId="239" priority="399"/>
  </conditionalFormatting>
  <conditionalFormatting sqref="C9">
    <cfRule type="duplicateValues" dxfId="238" priority="400" stopIfTrue="1"/>
    <cfRule type="duplicateValues" dxfId="237" priority="401" stopIfTrue="1"/>
  </conditionalFormatting>
  <conditionalFormatting sqref="D9">
    <cfRule type="duplicateValues" dxfId="236" priority="402"/>
  </conditionalFormatting>
  <conditionalFormatting sqref="C10">
    <cfRule type="duplicateValues" dxfId="235" priority="391" stopIfTrue="1"/>
    <cfRule type="duplicateValues" dxfId="234" priority="392" stopIfTrue="1"/>
  </conditionalFormatting>
  <conditionalFormatting sqref="C10">
    <cfRule type="duplicateValues" dxfId="233" priority="393"/>
  </conditionalFormatting>
  <conditionalFormatting sqref="C10">
    <cfRule type="duplicateValues" dxfId="232" priority="394" stopIfTrue="1"/>
    <cfRule type="duplicateValues" dxfId="231" priority="395" stopIfTrue="1"/>
  </conditionalFormatting>
  <conditionalFormatting sqref="D10">
    <cfRule type="duplicateValues" dxfId="230" priority="396"/>
  </conditionalFormatting>
  <conditionalFormatting sqref="C11:C12">
    <cfRule type="duplicateValues" dxfId="229" priority="385" stopIfTrue="1"/>
    <cfRule type="duplicateValues" dxfId="228" priority="386" stopIfTrue="1"/>
  </conditionalFormatting>
  <conditionalFormatting sqref="C11:C12">
    <cfRule type="duplicateValues" dxfId="227" priority="387"/>
  </conditionalFormatting>
  <conditionalFormatting sqref="C11:C12">
    <cfRule type="duplicateValues" dxfId="226" priority="388" stopIfTrue="1"/>
    <cfRule type="duplicateValues" dxfId="225" priority="389" stopIfTrue="1"/>
  </conditionalFormatting>
  <conditionalFormatting sqref="D11:D12">
    <cfRule type="duplicateValues" dxfId="224" priority="390"/>
  </conditionalFormatting>
  <conditionalFormatting sqref="C13">
    <cfRule type="duplicateValues" dxfId="223" priority="379" stopIfTrue="1"/>
    <cfRule type="duplicateValues" dxfId="222" priority="380" stopIfTrue="1"/>
  </conditionalFormatting>
  <conditionalFormatting sqref="C13">
    <cfRule type="duplicateValues" dxfId="221" priority="381"/>
  </conditionalFormatting>
  <conditionalFormatting sqref="C13">
    <cfRule type="duplicateValues" dxfId="220" priority="382" stopIfTrue="1"/>
    <cfRule type="duplicateValues" dxfId="219" priority="383" stopIfTrue="1"/>
  </conditionalFormatting>
  <conditionalFormatting sqref="D13">
    <cfRule type="duplicateValues" dxfId="218" priority="384"/>
  </conditionalFormatting>
  <conditionalFormatting sqref="C14">
    <cfRule type="duplicateValues" dxfId="217" priority="373" stopIfTrue="1"/>
    <cfRule type="duplicateValues" dxfId="216" priority="374" stopIfTrue="1"/>
  </conditionalFormatting>
  <conditionalFormatting sqref="C14">
    <cfRule type="duplicateValues" dxfId="215" priority="375"/>
  </conditionalFormatting>
  <conditionalFormatting sqref="C14">
    <cfRule type="duplicateValues" dxfId="214" priority="376" stopIfTrue="1"/>
    <cfRule type="duplicateValues" dxfId="213" priority="377" stopIfTrue="1"/>
  </conditionalFormatting>
  <conditionalFormatting sqref="D14">
    <cfRule type="duplicateValues" dxfId="212" priority="378"/>
  </conditionalFormatting>
  <conditionalFormatting sqref="C15">
    <cfRule type="duplicateValues" dxfId="211" priority="367" stopIfTrue="1"/>
    <cfRule type="duplicateValues" dxfId="210" priority="368" stopIfTrue="1"/>
  </conditionalFormatting>
  <conditionalFormatting sqref="C15">
    <cfRule type="duplicateValues" dxfId="209" priority="369"/>
  </conditionalFormatting>
  <conditionalFormatting sqref="C15">
    <cfRule type="duplicateValues" dxfId="208" priority="370" stopIfTrue="1"/>
    <cfRule type="duplicateValues" dxfId="207" priority="371" stopIfTrue="1"/>
  </conditionalFormatting>
  <conditionalFormatting sqref="D15">
    <cfRule type="duplicateValues" dxfId="206" priority="372"/>
  </conditionalFormatting>
  <conditionalFormatting sqref="C16">
    <cfRule type="duplicateValues" dxfId="205" priority="361" stopIfTrue="1"/>
    <cfRule type="duplicateValues" dxfId="204" priority="362" stopIfTrue="1"/>
  </conditionalFormatting>
  <conditionalFormatting sqref="C16">
    <cfRule type="duplicateValues" dxfId="203" priority="363"/>
  </conditionalFormatting>
  <conditionalFormatting sqref="C16">
    <cfRule type="duplicateValues" dxfId="202" priority="364" stopIfTrue="1"/>
    <cfRule type="duplicateValues" dxfId="201" priority="365" stopIfTrue="1"/>
  </conditionalFormatting>
  <conditionalFormatting sqref="D16">
    <cfRule type="duplicateValues" dxfId="200" priority="366"/>
  </conditionalFormatting>
  <conditionalFormatting sqref="C17">
    <cfRule type="duplicateValues" dxfId="199" priority="355" stopIfTrue="1"/>
    <cfRule type="duplicateValues" dxfId="198" priority="356" stopIfTrue="1"/>
  </conditionalFormatting>
  <conditionalFormatting sqref="C17">
    <cfRule type="duplicateValues" dxfId="197" priority="357"/>
  </conditionalFormatting>
  <conditionalFormatting sqref="C17">
    <cfRule type="duplicateValues" dxfId="196" priority="358" stopIfTrue="1"/>
    <cfRule type="duplicateValues" dxfId="195" priority="359" stopIfTrue="1"/>
  </conditionalFormatting>
  <conditionalFormatting sqref="D17">
    <cfRule type="duplicateValues" dxfId="194" priority="360"/>
  </conditionalFormatting>
  <conditionalFormatting sqref="C18">
    <cfRule type="duplicateValues" dxfId="193" priority="349" stopIfTrue="1"/>
    <cfRule type="duplicateValues" dxfId="192" priority="350" stopIfTrue="1"/>
  </conditionalFormatting>
  <conditionalFormatting sqref="C18">
    <cfRule type="duplicateValues" dxfId="191" priority="351"/>
  </conditionalFormatting>
  <conditionalFormatting sqref="C18">
    <cfRule type="duplicateValues" dxfId="190" priority="352" stopIfTrue="1"/>
    <cfRule type="duplicateValues" dxfId="189" priority="353" stopIfTrue="1"/>
  </conditionalFormatting>
  <conditionalFormatting sqref="D18">
    <cfRule type="duplicateValues" dxfId="188" priority="354"/>
  </conditionalFormatting>
  <conditionalFormatting sqref="C19">
    <cfRule type="duplicateValues" dxfId="187" priority="343" stopIfTrue="1"/>
    <cfRule type="duplicateValues" dxfId="186" priority="344" stopIfTrue="1"/>
  </conditionalFormatting>
  <conditionalFormatting sqref="C19">
    <cfRule type="duplicateValues" dxfId="185" priority="345"/>
  </conditionalFormatting>
  <conditionalFormatting sqref="C19">
    <cfRule type="duplicateValues" dxfId="184" priority="346" stopIfTrue="1"/>
    <cfRule type="duplicateValues" dxfId="183" priority="347" stopIfTrue="1"/>
  </conditionalFormatting>
  <conditionalFormatting sqref="D19">
    <cfRule type="duplicateValues" dxfId="182" priority="348"/>
  </conditionalFormatting>
  <conditionalFormatting sqref="C20">
    <cfRule type="duplicateValues" dxfId="181" priority="337" stopIfTrue="1"/>
    <cfRule type="duplicateValues" dxfId="180" priority="338" stopIfTrue="1"/>
  </conditionalFormatting>
  <conditionalFormatting sqref="C20">
    <cfRule type="duplicateValues" dxfId="179" priority="339"/>
  </conditionalFormatting>
  <conditionalFormatting sqref="C20">
    <cfRule type="duplicateValues" dxfId="178" priority="340" stopIfTrue="1"/>
    <cfRule type="duplicateValues" dxfId="177" priority="341" stopIfTrue="1"/>
  </conditionalFormatting>
  <conditionalFormatting sqref="D20">
    <cfRule type="duplicateValues" dxfId="176" priority="342"/>
  </conditionalFormatting>
  <conditionalFormatting sqref="C21">
    <cfRule type="duplicateValues" dxfId="175" priority="319" stopIfTrue="1"/>
    <cfRule type="duplicateValues" dxfId="174" priority="320" stopIfTrue="1"/>
  </conditionalFormatting>
  <conditionalFormatting sqref="C21">
    <cfRule type="duplicateValues" dxfId="173" priority="321"/>
  </conditionalFormatting>
  <conditionalFormatting sqref="C21">
    <cfRule type="duplicateValues" dxfId="172" priority="322" stopIfTrue="1"/>
    <cfRule type="duplicateValues" dxfId="171" priority="323" stopIfTrue="1"/>
  </conditionalFormatting>
  <conditionalFormatting sqref="D21">
    <cfRule type="duplicateValues" dxfId="170" priority="324"/>
  </conditionalFormatting>
  <conditionalFormatting sqref="C22">
    <cfRule type="duplicateValues" dxfId="169" priority="313" stopIfTrue="1"/>
    <cfRule type="duplicateValues" dxfId="168" priority="314" stopIfTrue="1"/>
  </conditionalFormatting>
  <conditionalFormatting sqref="C22">
    <cfRule type="duplicateValues" dxfId="167" priority="315"/>
  </conditionalFormatting>
  <conditionalFormatting sqref="C22">
    <cfRule type="duplicateValues" dxfId="166" priority="316" stopIfTrue="1"/>
    <cfRule type="duplicateValues" dxfId="165" priority="317" stopIfTrue="1"/>
  </conditionalFormatting>
  <conditionalFormatting sqref="D22">
    <cfRule type="duplicateValues" dxfId="164" priority="318"/>
  </conditionalFormatting>
  <conditionalFormatting sqref="C23">
    <cfRule type="duplicateValues" dxfId="163" priority="307" stopIfTrue="1"/>
    <cfRule type="duplicateValues" dxfId="162" priority="308" stopIfTrue="1"/>
  </conditionalFormatting>
  <conditionalFormatting sqref="C23">
    <cfRule type="duplicateValues" dxfId="161" priority="309"/>
  </conditionalFormatting>
  <conditionalFormatting sqref="C23">
    <cfRule type="duplicateValues" dxfId="160" priority="310" stopIfTrue="1"/>
    <cfRule type="duplicateValues" dxfId="159" priority="311" stopIfTrue="1"/>
  </conditionalFormatting>
  <conditionalFormatting sqref="D23">
    <cfRule type="duplicateValues" dxfId="158" priority="312"/>
  </conditionalFormatting>
  <conditionalFormatting sqref="C24">
    <cfRule type="duplicateValues" dxfId="157" priority="277" stopIfTrue="1"/>
    <cfRule type="duplicateValues" dxfId="156" priority="278" stopIfTrue="1"/>
  </conditionalFormatting>
  <conditionalFormatting sqref="C24">
    <cfRule type="duplicateValues" dxfId="155" priority="279"/>
  </conditionalFormatting>
  <conditionalFormatting sqref="C24">
    <cfRule type="duplicateValues" dxfId="154" priority="280" stopIfTrue="1"/>
    <cfRule type="duplicateValues" dxfId="153" priority="281" stopIfTrue="1"/>
  </conditionalFormatting>
  <conditionalFormatting sqref="D24">
    <cfRule type="duplicateValues" dxfId="152" priority="282"/>
  </conditionalFormatting>
  <conditionalFormatting sqref="C25">
    <cfRule type="duplicateValues" dxfId="151" priority="271" stopIfTrue="1"/>
    <cfRule type="duplicateValues" dxfId="150" priority="272" stopIfTrue="1"/>
  </conditionalFormatting>
  <conditionalFormatting sqref="C25">
    <cfRule type="duplicateValues" dxfId="149" priority="273"/>
  </conditionalFormatting>
  <conditionalFormatting sqref="C25">
    <cfRule type="duplicateValues" dxfId="148" priority="274" stopIfTrue="1"/>
    <cfRule type="duplicateValues" dxfId="147" priority="275" stopIfTrue="1"/>
  </conditionalFormatting>
  <conditionalFormatting sqref="D25">
    <cfRule type="duplicateValues" dxfId="146" priority="276"/>
  </conditionalFormatting>
  <conditionalFormatting sqref="C26">
    <cfRule type="duplicateValues" dxfId="145" priority="265" stopIfTrue="1"/>
    <cfRule type="duplicateValues" dxfId="144" priority="266" stopIfTrue="1"/>
  </conditionalFormatting>
  <conditionalFormatting sqref="C26">
    <cfRule type="duplicateValues" dxfId="143" priority="267"/>
  </conditionalFormatting>
  <conditionalFormatting sqref="C26">
    <cfRule type="duplicateValues" dxfId="142" priority="268" stopIfTrue="1"/>
    <cfRule type="duplicateValues" dxfId="141" priority="269" stopIfTrue="1"/>
  </conditionalFormatting>
  <conditionalFormatting sqref="D26">
    <cfRule type="duplicateValues" dxfId="140" priority="270"/>
  </conditionalFormatting>
  <conditionalFormatting sqref="C27">
    <cfRule type="duplicateValues" dxfId="139" priority="247" stopIfTrue="1"/>
    <cfRule type="duplicateValues" dxfId="138" priority="248" stopIfTrue="1"/>
  </conditionalFormatting>
  <conditionalFormatting sqref="C27">
    <cfRule type="duplicateValues" dxfId="137" priority="249"/>
  </conditionalFormatting>
  <conditionalFormatting sqref="C27">
    <cfRule type="duplicateValues" dxfId="136" priority="250" stopIfTrue="1"/>
    <cfRule type="duplicateValues" dxfId="135" priority="251" stopIfTrue="1"/>
  </conditionalFormatting>
  <conditionalFormatting sqref="D27">
    <cfRule type="duplicateValues" dxfId="134" priority="252"/>
  </conditionalFormatting>
  <conditionalFormatting sqref="C28">
    <cfRule type="duplicateValues" dxfId="133" priority="235" stopIfTrue="1"/>
    <cfRule type="duplicateValues" dxfId="132" priority="236" stopIfTrue="1"/>
  </conditionalFormatting>
  <conditionalFormatting sqref="C28">
    <cfRule type="duplicateValues" dxfId="131" priority="237"/>
  </conditionalFormatting>
  <conditionalFormatting sqref="C28">
    <cfRule type="duplicateValues" dxfId="130" priority="238" stopIfTrue="1"/>
    <cfRule type="duplicateValues" dxfId="129" priority="239" stopIfTrue="1"/>
  </conditionalFormatting>
  <conditionalFormatting sqref="D28">
    <cfRule type="duplicateValues" dxfId="128" priority="240"/>
  </conditionalFormatting>
  <conditionalFormatting sqref="C29">
    <cfRule type="duplicateValues" dxfId="127" priority="223" stopIfTrue="1"/>
    <cfRule type="duplicateValues" dxfId="126" priority="224" stopIfTrue="1"/>
  </conditionalFormatting>
  <conditionalFormatting sqref="C29">
    <cfRule type="duplicateValues" dxfId="125" priority="225"/>
  </conditionalFormatting>
  <conditionalFormatting sqref="C29">
    <cfRule type="duplicateValues" dxfId="124" priority="226" stopIfTrue="1"/>
    <cfRule type="duplicateValues" dxfId="123" priority="227" stopIfTrue="1"/>
  </conditionalFormatting>
  <conditionalFormatting sqref="D29">
    <cfRule type="duplicateValues" dxfId="122" priority="228"/>
  </conditionalFormatting>
  <conditionalFormatting sqref="C30">
    <cfRule type="duplicateValues" dxfId="121" priority="217" stopIfTrue="1"/>
    <cfRule type="duplicateValues" dxfId="120" priority="218" stopIfTrue="1"/>
  </conditionalFormatting>
  <conditionalFormatting sqref="C30">
    <cfRule type="duplicateValues" dxfId="119" priority="219"/>
  </conditionalFormatting>
  <conditionalFormatting sqref="C30">
    <cfRule type="duplicateValues" dxfId="118" priority="220" stopIfTrue="1"/>
    <cfRule type="duplicateValues" dxfId="117" priority="221" stopIfTrue="1"/>
  </conditionalFormatting>
  <conditionalFormatting sqref="D30">
    <cfRule type="duplicateValues" dxfId="116" priority="222"/>
  </conditionalFormatting>
  <conditionalFormatting sqref="C31">
    <cfRule type="duplicateValues" dxfId="115" priority="211" stopIfTrue="1"/>
    <cfRule type="duplicateValues" dxfId="114" priority="212" stopIfTrue="1"/>
  </conditionalFormatting>
  <conditionalFormatting sqref="C31">
    <cfRule type="duplicateValues" dxfId="113" priority="213"/>
  </conditionalFormatting>
  <conditionalFormatting sqref="C31">
    <cfRule type="duplicateValues" dxfId="112" priority="214" stopIfTrue="1"/>
    <cfRule type="duplicateValues" dxfId="111" priority="215" stopIfTrue="1"/>
  </conditionalFormatting>
  <conditionalFormatting sqref="D31">
    <cfRule type="duplicateValues" dxfId="110" priority="216"/>
  </conditionalFormatting>
  <conditionalFormatting sqref="C32">
    <cfRule type="duplicateValues" dxfId="109" priority="187" stopIfTrue="1"/>
    <cfRule type="duplicateValues" dxfId="108" priority="188" stopIfTrue="1"/>
  </conditionalFormatting>
  <conditionalFormatting sqref="C32">
    <cfRule type="duplicateValues" dxfId="107" priority="189"/>
  </conditionalFormatting>
  <conditionalFormatting sqref="C32">
    <cfRule type="duplicateValues" dxfId="106" priority="190" stopIfTrue="1"/>
    <cfRule type="duplicateValues" dxfId="105" priority="191" stopIfTrue="1"/>
  </conditionalFormatting>
  <conditionalFormatting sqref="D32">
    <cfRule type="duplicateValues" dxfId="104" priority="192"/>
  </conditionalFormatting>
  <conditionalFormatting sqref="C34">
    <cfRule type="duplicateValues" dxfId="103" priority="175" stopIfTrue="1"/>
    <cfRule type="duplicateValues" dxfId="102" priority="176" stopIfTrue="1"/>
  </conditionalFormatting>
  <conditionalFormatting sqref="C34">
    <cfRule type="duplicateValues" dxfId="101" priority="177"/>
  </conditionalFormatting>
  <conditionalFormatting sqref="C34">
    <cfRule type="duplicateValues" dxfId="100" priority="178" stopIfTrue="1"/>
    <cfRule type="duplicateValues" dxfId="99" priority="179" stopIfTrue="1"/>
  </conditionalFormatting>
  <conditionalFormatting sqref="D34">
    <cfRule type="duplicateValues" dxfId="98" priority="180"/>
  </conditionalFormatting>
  <conditionalFormatting sqref="C37">
    <cfRule type="duplicateValues" dxfId="97" priority="145" stopIfTrue="1"/>
    <cfRule type="duplicateValues" dxfId="96" priority="146" stopIfTrue="1"/>
  </conditionalFormatting>
  <conditionalFormatting sqref="C37">
    <cfRule type="duplicateValues" dxfId="95" priority="147"/>
  </conditionalFormatting>
  <conditionalFormatting sqref="C37">
    <cfRule type="duplicateValues" dxfId="94" priority="148" stopIfTrue="1"/>
    <cfRule type="duplicateValues" dxfId="93" priority="149" stopIfTrue="1"/>
  </conditionalFormatting>
  <conditionalFormatting sqref="D37">
    <cfRule type="duplicateValues" dxfId="92" priority="150"/>
  </conditionalFormatting>
  <conditionalFormatting sqref="C44:C46">
    <cfRule type="duplicateValues" dxfId="91" priority="127" stopIfTrue="1"/>
    <cfRule type="duplicateValues" dxfId="90" priority="128" stopIfTrue="1"/>
  </conditionalFormatting>
  <conditionalFormatting sqref="C44:C46">
    <cfRule type="duplicateValues" dxfId="89" priority="129"/>
  </conditionalFormatting>
  <conditionalFormatting sqref="C44:C46">
    <cfRule type="duplicateValues" dxfId="88" priority="130" stopIfTrue="1"/>
    <cfRule type="duplicateValues" dxfId="87" priority="131" stopIfTrue="1"/>
  </conditionalFormatting>
  <conditionalFormatting sqref="D44:D46">
    <cfRule type="duplicateValues" dxfId="86" priority="132"/>
  </conditionalFormatting>
  <conditionalFormatting sqref="C47">
    <cfRule type="duplicateValues" dxfId="85" priority="121" stopIfTrue="1"/>
    <cfRule type="duplicateValues" dxfId="84" priority="122" stopIfTrue="1"/>
  </conditionalFormatting>
  <conditionalFormatting sqref="C47">
    <cfRule type="duplicateValues" dxfId="83" priority="123"/>
  </conditionalFormatting>
  <conditionalFormatting sqref="C47">
    <cfRule type="duplicateValues" dxfId="82" priority="124" stopIfTrue="1"/>
    <cfRule type="duplicateValues" dxfId="81" priority="125" stopIfTrue="1"/>
  </conditionalFormatting>
  <conditionalFormatting sqref="D47">
    <cfRule type="duplicateValues" dxfId="80" priority="126"/>
  </conditionalFormatting>
  <conditionalFormatting sqref="C48">
    <cfRule type="duplicateValues" dxfId="79" priority="115" stopIfTrue="1"/>
    <cfRule type="duplicateValues" dxfId="78" priority="116" stopIfTrue="1"/>
  </conditionalFormatting>
  <conditionalFormatting sqref="C48">
    <cfRule type="duplicateValues" dxfId="77" priority="117"/>
  </conditionalFormatting>
  <conditionalFormatting sqref="C48">
    <cfRule type="duplicateValues" dxfId="76" priority="118" stopIfTrue="1"/>
    <cfRule type="duplicateValues" dxfId="75" priority="119" stopIfTrue="1"/>
  </conditionalFormatting>
  <conditionalFormatting sqref="D48">
    <cfRule type="duplicateValues" dxfId="74" priority="120"/>
  </conditionalFormatting>
  <conditionalFormatting sqref="C50:C51">
    <cfRule type="duplicateValues" dxfId="73" priority="103" stopIfTrue="1"/>
    <cfRule type="duplicateValues" dxfId="72" priority="104" stopIfTrue="1"/>
  </conditionalFormatting>
  <conditionalFormatting sqref="C50:C51">
    <cfRule type="duplicateValues" dxfId="71" priority="105"/>
  </conditionalFormatting>
  <conditionalFormatting sqref="C50:C51">
    <cfRule type="duplicateValues" dxfId="70" priority="106" stopIfTrue="1"/>
    <cfRule type="duplicateValues" dxfId="69" priority="107" stopIfTrue="1"/>
  </conditionalFormatting>
  <conditionalFormatting sqref="D50:D51">
    <cfRule type="duplicateValues" dxfId="68" priority="108"/>
  </conditionalFormatting>
  <conditionalFormatting sqref="C52">
    <cfRule type="duplicateValues" dxfId="67" priority="97" stopIfTrue="1"/>
    <cfRule type="duplicateValues" dxfId="66" priority="98" stopIfTrue="1"/>
  </conditionalFormatting>
  <conditionalFormatting sqref="C52">
    <cfRule type="duplicateValues" dxfId="65" priority="99"/>
  </conditionalFormatting>
  <conditionalFormatting sqref="C52">
    <cfRule type="duplicateValues" dxfId="64" priority="100" stopIfTrue="1"/>
    <cfRule type="duplicateValues" dxfId="63" priority="101" stopIfTrue="1"/>
  </conditionalFormatting>
  <conditionalFormatting sqref="D52">
    <cfRule type="duplicateValues" dxfId="62" priority="102"/>
  </conditionalFormatting>
  <conditionalFormatting sqref="C53">
    <cfRule type="duplicateValues" dxfId="61" priority="55" stopIfTrue="1"/>
    <cfRule type="duplicateValues" dxfId="60" priority="56" stopIfTrue="1"/>
  </conditionalFormatting>
  <conditionalFormatting sqref="C53">
    <cfRule type="duplicateValues" dxfId="59" priority="57"/>
  </conditionalFormatting>
  <conditionalFormatting sqref="C53">
    <cfRule type="duplicateValues" dxfId="58" priority="58" stopIfTrue="1"/>
    <cfRule type="duplicateValues" dxfId="57" priority="59" stopIfTrue="1"/>
  </conditionalFormatting>
  <conditionalFormatting sqref="D53">
    <cfRule type="duplicateValues" dxfId="56" priority="60"/>
  </conditionalFormatting>
  <conditionalFormatting sqref="C54">
    <cfRule type="duplicateValues" dxfId="55" priority="49" stopIfTrue="1"/>
    <cfRule type="duplicateValues" dxfId="54" priority="50" stopIfTrue="1"/>
  </conditionalFormatting>
  <conditionalFormatting sqref="C55">
    <cfRule type="duplicateValues" dxfId="53" priority="37" stopIfTrue="1"/>
    <cfRule type="duplicateValues" dxfId="52" priority="38" stopIfTrue="1"/>
  </conditionalFormatting>
  <conditionalFormatting sqref="C55">
    <cfRule type="duplicateValues" dxfId="51" priority="39"/>
  </conditionalFormatting>
  <conditionalFormatting sqref="D55">
    <cfRule type="duplicateValues" dxfId="50" priority="42"/>
  </conditionalFormatting>
  <conditionalFormatting sqref="C49">
    <cfRule type="duplicateValues" dxfId="49" priority="25" stopIfTrue="1"/>
    <cfRule type="duplicateValues" dxfId="48" priority="26" stopIfTrue="1"/>
  </conditionalFormatting>
  <conditionalFormatting sqref="C49">
    <cfRule type="duplicateValues" dxfId="47" priority="27"/>
  </conditionalFormatting>
  <conditionalFormatting sqref="C49">
    <cfRule type="duplicateValues" dxfId="46" priority="28" stopIfTrue="1"/>
    <cfRule type="duplicateValues" dxfId="45" priority="29" stopIfTrue="1"/>
  </conditionalFormatting>
  <conditionalFormatting sqref="D49">
    <cfRule type="duplicateValues" dxfId="44" priority="30"/>
  </conditionalFormatting>
  <conditionalFormatting sqref="C60">
    <cfRule type="duplicateValues" dxfId="43" priority="19" stopIfTrue="1"/>
    <cfRule type="duplicateValues" dxfId="42" priority="20" stopIfTrue="1"/>
  </conditionalFormatting>
  <conditionalFormatting sqref="C60">
    <cfRule type="duplicateValues" dxfId="41" priority="21"/>
  </conditionalFormatting>
  <conditionalFormatting sqref="C60">
    <cfRule type="duplicateValues" dxfId="40" priority="22" stopIfTrue="1"/>
    <cfRule type="duplicateValues" dxfId="39" priority="23" stopIfTrue="1"/>
  </conditionalFormatting>
  <conditionalFormatting sqref="D60">
    <cfRule type="duplicateValues" dxfId="38" priority="24"/>
  </conditionalFormatting>
  <conditionalFormatting sqref="C61">
    <cfRule type="duplicateValues" dxfId="37" priority="13" stopIfTrue="1"/>
    <cfRule type="duplicateValues" dxfId="36" priority="14" stopIfTrue="1"/>
  </conditionalFormatting>
  <conditionalFormatting sqref="C61">
    <cfRule type="duplicateValues" dxfId="35" priority="15"/>
  </conditionalFormatting>
  <conditionalFormatting sqref="C61">
    <cfRule type="duplicateValues" dxfId="34" priority="16" stopIfTrue="1"/>
    <cfRule type="duplicateValues" dxfId="33" priority="17" stopIfTrue="1"/>
  </conditionalFormatting>
  <conditionalFormatting sqref="D61">
    <cfRule type="duplicateValues" dxfId="32" priority="18"/>
  </conditionalFormatting>
  <conditionalFormatting sqref="C72">
    <cfRule type="duplicateValues" dxfId="31" priority="7" stopIfTrue="1"/>
    <cfRule type="duplicateValues" dxfId="30" priority="8" stopIfTrue="1"/>
  </conditionalFormatting>
  <conditionalFormatting sqref="C72">
    <cfRule type="duplicateValues" dxfId="29" priority="9"/>
  </conditionalFormatting>
  <conditionalFormatting sqref="C72">
    <cfRule type="duplicateValues" dxfId="28" priority="10" stopIfTrue="1"/>
    <cfRule type="duplicateValues" dxfId="27" priority="11" stopIfTrue="1"/>
  </conditionalFormatting>
  <conditionalFormatting sqref="D72">
    <cfRule type="duplicateValues" dxfId="26" priority="12"/>
  </conditionalFormatting>
  <conditionalFormatting sqref="C73">
    <cfRule type="duplicateValues" dxfId="25" priority="1" stopIfTrue="1"/>
    <cfRule type="duplicateValues" dxfId="24" priority="2" stopIfTrue="1"/>
  </conditionalFormatting>
  <conditionalFormatting sqref="C73">
    <cfRule type="duplicateValues" dxfId="23" priority="3"/>
  </conditionalFormatting>
  <conditionalFormatting sqref="C73">
    <cfRule type="duplicateValues" dxfId="22" priority="4" stopIfTrue="1"/>
    <cfRule type="duplicateValues" dxfId="21" priority="5" stopIfTrue="1"/>
  </conditionalFormatting>
  <conditionalFormatting sqref="D73">
    <cfRule type="duplicateValues" dxfId="20" priority="6"/>
  </conditionalFormatting>
  <conditionalFormatting sqref="C33">
    <cfRule type="duplicateValues" dxfId="19" priority="431" stopIfTrue="1"/>
    <cfRule type="duplicateValues" dxfId="18" priority="432" stopIfTrue="1"/>
  </conditionalFormatting>
  <conditionalFormatting sqref="C33">
    <cfRule type="duplicateValues" dxfId="17" priority="433"/>
  </conditionalFormatting>
  <conditionalFormatting sqref="D33">
    <cfRule type="duplicateValues" dxfId="16" priority="436"/>
  </conditionalFormatting>
  <conditionalFormatting sqref="C35">
    <cfRule type="duplicateValues" dxfId="15" priority="437" stopIfTrue="1"/>
    <cfRule type="duplicateValues" dxfId="14" priority="438" stopIfTrue="1"/>
  </conditionalFormatting>
  <conditionalFormatting sqref="C35">
    <cfRule type="duplicateValues" dxfId="13" priority="439"/>
  </conditionalFormatting>
  <conditionalFormatting sqref="D35">
    <cfRule type="duplicateValues" dxfId="12" priority="442"/>
  </conditionalFormatting>
  <conditionalFormatting sqref="C36">
    <cfRule type="duplicateValues" dxfId="11" priority="461" stopIfTrue="1"/>
    <cfRule type="duplicateValues" dxfId="10" priority="462" stopIfTrue="1"/>
  </conditionalFormatting>
  <conditionalFormatting sqref="C36">
    <cfRule type="duplicateValues" dxfId="9" priority="463"/>
  </conditionalFormatting>
  <conditionalFormatting sqref="D36">
    <cfRule type="duplicateValues" dxfId="8" priority="464"/>
  </conditionalFormatting>
  <conditionalFormatting sqref="C38:C43">
    <cfRule type="duplicateValues" dxfId="7" priority="537" stopIfTrue="1"/>
    <cfRule type="duplicateValues" dxfId="6" priority="538" stopIfTrue="1"/>
  </conditionalFormatting>
  <conditionalFormatting sqref="C38:C43">
    <cfRule type="duplicateValues" dxfId="5" priority="541"/>
  </conditionalFormatting>
  <conditionalFormatting sqref="D38:D43">
    <cfRule type="duplicateValues" dxfId="4" priority="543"/>
  </conditionalFormatting>
  <conditionalFormatting sqref="C56 C54">
    <cfRule type="duplicateValues" dxfId="3" priority="544" stopIfTrue="1"/>
    <cfRule type="duplicateValues" dxfId="2" priority="545" stopIfTrue="1"/>
  </conditionalFormatting>
  <conditionalFormatting sqref="C56 C54">
    <cfRule type="duplicateValues" dxfId="1" priority="548"/>
  </conditionalFormatting>
  <conditionalFormatting sqref="D56 D54">
    <cfRule type="duplicateValues" dxfId="0" priority="550"/>
  </conditionalFormatting>
  <pageMargins left="0" right="0" top="0" bottom="0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آزمایشات بسته سلامت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laptop</cp:lastModifiedBy>
  <cp:lastPrinted>2022-12-21T05:09:46Z</cp:lastPrinted>
  <dcterms:created xsi:type="dcterms:W3CDTF">2021-06-30T06:05:15Z</dcterms:created>
  <dcterms:modified xsi:type="dcterms:W3CDTF">2023-04-08T10:11:06Z</dcterms:modified>
</cp:coreProperties>
</file>